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/>
  </bookViews>
  <sheets>
    <sheet name="REKAP LRA OPD " sheetId="1" r:id="rId1"/>
  </sheets>
  <externalReferences>
    <externalReference r:id="rId2"/>
  </externalReferences>
  <definedNames>
    <definedName name="_xlnm.Print_Area" localSheetId="0">'REKAP LRA OPD '!$A$1:$DH$51</definedName>
    <definedName name="_xlnm.Print_Titles" localSheetId="0">'REKAP LRA OPD '!$A$1:$B$65536,'REKAP LRA OPD '!$A$5:$IV$7</definedName>
  </definedNames>
  <calcPr calcId="144525"/>
</workbook>
</file>

<file path=xl/calcChain.xml><?xml version="1.0" encoding="utf-8"?>
<calcChain xmlns="http://schemas.openxmlformats.org/spreadsheetml/2006/main">
  <c r="C10" i="1" l="1"/>
  <c r="AH10" i="1"/>
  <c r="AI10" i="1"/>
  <c r="AJ10" i="1"/>
  <c r="AK10" i="1"/>
  <c r="AL10" i="1"/>
  <c r="AO10" i="1"/>
  <c r="AQ10" i="1"/>
  <c r="AT10" i="1"/>
  <c r="AU10" i="1"/>
  <c r="AX10" i="1"/>
  <c r="AZ10" i="1"/>
  <c r="BA10" i="1"/>
  <c r="BB10" i="1"/>
  <c r="BC10" i="1"/>
  <c r="BD10" i="1"/>
  <c r="BE10" i="1"/>
  <c r="BF10" i="1"/>
  <c r="BG10" i="1"/>
  <c r="BI10" i="1"/>
  <c r="BK10" i="1"/>
  <c r="BL10" i="1"/>
  <c r="BM10" i="1"/>
  <c r="BN10" i="1"/>
  <c r="BO10" i="1"/>
  <c r="BP10" i="1"/>
  <c r="BQ10" i="1"/>
  <c r="BS10" i="1"/>
  <c r="BW10" i="1"/>
  <c r="BX10" i="1"/>
  <c r="BY10" i="1"/>
  <c r="BZ10" i="1"/>
  <c r="CA10" i="1"/>
  <c r="CB10" i="1"/>
  <c r="CC10" i="1"/>
  <c r="CD10" i="1"/>
  <c r="CE10" i="1"/>
  <c r="CG10" i="1"/>
  <c r="CH10" i="1"/>
  <c r="CI10" i="1"/>
  <c r="CK10" i="1"/>
  <c r="CL10" i="1"/>
  <c r="CM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AY11" i="1"/>
  <c r="E12" i="1"/>
  <c r="F12" i="1"/>
  <c r="AG12" i="1"/>
  <c r="AG10" i="1" s="1"/>
  <c r="AM12" i="1"/>
  <c r="AM10" i="1" s="1"/>
  <c r="AP12" i="1"/>
  <c r="AR12" i="1"/>
  <c r="AR10" i="1" s="1"/>
  <c r="AS12" i="1"/>
  <c r="AS10" i="1" s="1"/>
  <c r="AV12" i="1"/>
  <c r="AV10" i="1" s="1"/>
  <c r="BH12" i="1"/>
  <c r="BH10" i="1" s="1"/>
  <c r="BR12" i="1"/>
  <c r="BR10" i="1" s="1"/>
  <c r="BT12" i="1"/>
  <c r="BT10" i="1" s="1"/>
  <c r="BU12" i="1"/>
  <c r="BU10" i="1" s="1"/>
  <c r="BV12" i="1"/>
  <c r="BV10" i="1" s="1"/>
  <c r="CJ12" i="1"/>
  <c r="CJ10" i="1" s="1"/>
  <c r="CN12" i="1"/>
  <c r="CN10" i="1" s="1"/>
  <c r="CN9" i="1" s="1"/>
  <c r="AY13" i="1"/>
  <c r="D13" i="1" s="1"/>
  <c r="E14" i="1"/>
  <c r="F14" i="1"/>
  <c r="G14" i="1"/>
  <c r="G10" i="1" s="1"/>
  <c r="H14" i="1"/>
  <c r="H10" i="1" s="1"/>
  <c r="I14" i="1"/>
  <c r="I10" i="1" s="1"/>
  <c r="J14" i="1"/>
  <c r="J10" i="1" s="1"/>
  <c r="K14" i="1"/>
  <c r="K10" i="1" s="1"/>
  <c r="L14" i="1"/>
  <c r="L10" i="1" s="1"/>
  <c r="M14" i="1"/>
  <c r="M10" i="1" s="1"/>
  <c r="N14" i="1"/>
  <c r="N10" i="1" s="1"/>
  <c r="O14" i="1"/>
  <c r="O10" i="1" s="1"/>
  <c r="P14" i="1"/>
  <c r="P10" i="1" s="1"/>
  <c r="Q14" i="1"/>
  <c r="Q10" i="1" s="1"/>
  <c r="R14" i="1"/>
  <c r="R10" i="1" s="1"/>
  <c r="S14" i="1"/>
  <c r="S10" i="1" s="1"/>
  <c r="T14" i="1"/>
  <c r="T10" i="1" s="1"/>
  <c r="U14" i="1"/>
  <c r="U10" i="1" s="1"/>
  <c r="V14" i="1"/>
  <c r="V10" i="1" s="1"/>
  <c r="W14" i="1"/>
  <c r="W10" i="1" s="1"/>
  <c r="X14" i="1"/>
  <c r="X10" i="1" s="1"/>
  <c r="Y14" i="1"/>
  <c r="Y10" i="1" s="1"/>
  <c r="Z14" i="1"/>
  <c r="Z10" i="1" s="1"/>
  <c r="AA14" i="1"/>
  <c r="AA10" i="1" s="1"/>
  <c r="AB14" i="1"/>
  <c r="AB10" i="1" s="1"/>
  <c r="AC14" i="1"/>
  <c r="AC10" i="1" s="1"/>
  <c r="AD14" i="1"/>
  <c r="AD10" i="1" s="1"/>
  <c r="AE14" i="1"/>
  <c r="AE10" i="1" s="1"/>
  <c r="AF14" i="1"/>
  <c r="AF10" i="1" s="1"/>
  <c r="AG14" i="1"/>
  <c r="AN14" i="1"/>
  <c r="AN10" i="1" s="1"/>
  <c r="AP14" i="1"/>
  <c r="AW14" i="1"/>
  <c r="AW10" i="1" s="1"/>
  <c r="AY14" i="1"/>
  <c r="BJ14" i="1"/>
  <c r="BJ10" i="1" s="1"/>
  <c r="CF14" i="1"/>
  <c r="CF10" i="1" s="1"/>
  <c r="C15" i="1"/>
  <c r="C9" i="1" s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I9" i="1" s="1"/>
  <c r="AJ15" i="1"/>
  <c r="AK15" i="1"/>
  <c r="AL15" i="1"/>
  <c r="AM15" i="1"/>
  <c r="AN15" i="1"/>
  <c r="AO15" i="1"/>
  <c r="AP15" i="1"/>
  <c r="AQ15" i="1"/>
  <c r="AQ9" i="1" s="1"/>
  <c r="AR15" i="1"/>
  <c r="AS15" i="1"/>
  <c r="AT15" i="1"/>
  <c r="AU15" i="1"/>
  <c r="AU9" i="1" s="1"/>
  <c r="AV15" i="1"/>
  <c r="AW15" i="1"/>
  <c r="AX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AY16" i="1"/>
  <c r="D16" i="1" s="1"/>
  <c r="AY17" i="1"/>
  <c r="D17" i="1" s="1"/>
  <c r="AY18" i="1"/>
  <c r="D18" i="1" s="1"/>
  <c r="D19" i="1"/>
  <c r="AY19" i="1"/>
  <c r="C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AY21" i="1"/>
  <c r="D21" i="1" s="1"/>
  <c r="D22" i="1"/>
  <c r="AY22" i="1"/>
  <c r="AY23" i="1"/>
  <c r="D23" i="1" s="1"/>
  <c r="D24" i="1"/>
  <c r="AY24" i="1"/>
  <c r="AY25" i="1"/>
  <c r="D25" i="1" s="1"/>
  <c r="C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30" i="1"/>
  <c r="D31" i="1"/>
  <c r="D32" i="1"/>
  <c r="D33" i="1"/>
  <c r="D34" i="1"/>
  <c r="D35" i="1"/>
  <c r="D36" i="1"/>
  <c r="D37" i="1"/>
  <c r="D38" i="1"/>
  <c r="AD41" i="1"/>
  <c r="D42" i="1"/>
  <c r="AG45" i="1"/>
  <c r="AO45" i="1"/>
  <c r="CS45" i="1"/>
  <c r="DA45" i="1"/>
  <c r="Q46" i="1"/>
  <c r="Y46" i="1"/>
  <c r="AG46" i="1"/>
  <c r="AW46" i="1"/>
  <c r="BE46" i="1"/>
  <c r="BM46" i="1"/>
  <c r="CC46" i="1"/>
  <c r="CK46" i="1"/>
  <c r="CS46" i="1"/>
  <c r="BQ47" i="1"/>
  <c r="CK47" i="1"/>
  <c r="AZ48" i="1"/>
  <c r="C56" i="1"/>
  <c r="C44" i="1" s="1"/>
  <c r="E56" i="1"/>
  <c r="E44" i="1" s="1"/>
  <c r="F56" i="1"/>
  <c r="F44" i="1" s="1"/>
  <c r="G56" i="1"/>
  <c r="G44" i="1" s="1"/>
  <c r="H56" i="1"/>
  <c r="H44" i="1" s="1"/>
  <c r="I56" i="1"/>
  <c r="I44" i="1" s="1"/>
  <c r="J56" i="1"/>
  <c r="J44" i="1" s="1"/>
  <c r="K56" i="1"/>
  <c r="K44" i="1" s="1"/>
  <c r="L56" i="1"/>
  <c r="M56" i="1"/>
  <c r="M44" i="1" s="1"/>
  <c r="N56" i="1"/>
  <c r="N44" i="1" s="1"/>
  <c r="O56" i="1"/>
  <c r="O44" i="1" s="1"/>
  <c r="P56" i="1"/>
  <c r="P44" i="1" s="1"/>
  <c r="Q56" i="1"/>
  <c r="Q44" i="1" s="1"/>
  <c r="R56" i="1"/>
  <c r="R44" i="1" s="1"/>
  <c r="S56" i="1"/>
  <c r="S44" i="1" s="1"/>
  <c r="T56" i="1"/>
  <c r="U56" i="1"/>
  <c r="U44" i="1" s="1"/>
  <c r="V56" i="1"/>
  <c r="V44" i="1" s="1"/>
  <c r="W56" i="1"/>
  <c r="W44" i="1" s="1"/>
  <c r="X56" i="1"/>
  <c r="X44" i="1" s="1"/>
  <c r="Y56" i="1"/>
  <c r="Y44" i="1" s="1"/>
  <c r="Z56" i="1"/>
  <c r="Z44" i="1" s="1"/>
  <c r="AA56" i="1"/>
  <c r="AA44" i="1" s="1"/>
  <c r="AB56" i="1"/>
  <c r="AC56" i="1"/>
  <c r="AC44" i="1" s="1"/>
  <c r="AD56" i="1"/>
  <c r="AD44" i="1" s="1"/>
  <c r="AE56" i="1"/>
  <c r="AE44" i="1" s="1"/>
  <c r="AF56" i="1"/>
  <c r="AF44" i="1" s="1"/>
  <c r="AG56" i="1"/>
  <c r="AG44" i="1" s="1"/>
  <c r="AH56" i="1"/>
  <c r="AH44" i="1" s="1"/>
  <c r="AI56" i="1"/>
  <c r="AI44" i="1" s="1"/>
  <c r="AJ56" i="1"/>
  <c r="AK56" i="1"/>
  <c r="AK44" i="1" s="1"/>
  <c r="AL56" i="1"/>
  <c r="AL44" i="1" s="1"/>
  <c r="AM56" i="1"/>
  <c r="AM44" i="1" s="1"/>
  <c r="AN56" i="1"/>
  <c r="AN44" i="1" s="1"/>
  <c r="AO56" i="1"/>
  <c r="AO44" i="1" s="1"/>
  <c r="AP56" i="1"/>
  <c r="AP44" i="1" s="1"/>
  <c r="AQ56" i="1"/>
  <c r="AQ44" i="1" s="1"/>
  <c r="AR56" i="1"/>
  <c r="AS56" i="1"/>
  <c r="AS44" i="1" s="1"/>
  <c r="AT56" i="1"/>
  <c r="AT44" i="1" s="1"/>
  <c r="AU56" i="1"/>
  <c r="AU44" i="1" s="1"/>
  <c r="AV56" i="1"/>
  <c r="AV44" i="1" s="1"/>
  <c r="AW56" i="1"/>
  <c r="AW44" i="1" s="1"/>
  <c r="AX56" i="1"/>
  <c r="AX44" i="1" s="1"/>
  <c r="AY56" i="1"/>
  <c r="AY44" i="1" s="1"/>
  <c r="AZ56" i="1"/>
  <c r="BA56" i="1"/>
  <c r="BA44" i="1" s="1"/>
  <c r="BB56" i="1"/>
  <c r="BB44" i="1" s="1"/>
  <c r="BC56" i="1"/>
  <c r="BC44" i="1" s="1"/>
  <c r="BD56" i="1"/>
  <c r="BD44" i="1" s="1"/>
  <c r="BE56" i="1"/>
  <c r="BE44" i="1" s="1"/>
  <c r="BF56" i="1"/>
  <c r="BF44" i="1" s="1"/>
  <c r="BG56" i="1"/>
  <c r="BG44" i="1" s="1"/>
  <c r="BH56" i="1"/>
  <c r="BI56" i="1"/>
  <c r="BI44" i="1" s="1"/>
  <c r="BJ56" i="1"/>
  <c r="BJ44" i="1" s="1"/>
  <c r="BK56" i="1"/>
  <c r="BK44" i="1" s="1"/>
  <c r="BL56" i="1"/>
  <c r="BL44" i="1" s="1"/>
  <c r="BM56" i="1"/>
  <c r="BM44" i="1" s="1"/>
  <c r="BN56" i="1"/>
  <c r="BN44" i="1" s="1"/>
  <c r="BO56" i="1"/>
  <c r="BO44" i="1" s="1"/>
  <c r="BP56" i="1"/>
  <c r="BQ56" i="1"/>
  <c r="BQ44" i="1" s="1"/>
  <c r="BR56" i="1"/>
  <c r="BR44" i="1" s="1"/>
  <c r="BS56" i="1"/>
  <c r="BS44" i="1" s="1"/>
  <c r="BT56" i="1"/>
  <c r="BT44" i="1" s="1"/>
  <c r="BU56" i="1"/>
  <c r="BU44" i="1" s="1"/>
  <c r="BV56" i="1"/>
  <c r="BV44" i="1" s="1"/>
  <c r="BW56" i="1"/>
  <c r="BW44" i="1" s="1"/>
  <c r="BX56" i="1"/>
  <c r="BY56" i="1"/>
  <c r="BY44" i="1" s="1"/>
  <c r="BZ56" i="1"/>
  <c r="BZ44" i="1" s="1"/>
  <c r="CA56" i="1"/>
  <c r="CA44" i="1" s="1"/>
  <c r="CB56" i="1"/>
  <c r="CB44" i="1" s="1"/>
  <c r="CC56" i="1"/>
  <c r="CC44" i="1" s="1"/>
  <c r="CD56" i="1"/>
  <c r="CD44" i="1" s="1"/>
  <c r="CE56" i="1"/>
  <c r="CE44" i="1" s="1"/>
  <c r="CF56" i="1"/>
  <c r="CG56" i="1"/>
  <c r="CG44" i="1" s="1"/>
  <c r="CH56" i="1"/>
  <c r="CH44" i="1" s="1"/>
  <c r="CI56" i="1"/>
  <c r="CI44" i="1" s="1"/>
  <c r="CJ56" i="1"/>
  <c r="CJ44" i="1" s="1"/>
  <c r="CK56" i="1"/>
  <c r="CK44" i="1" s="1"/>
  <c r="CL56" i="1"/>
  <c r="CL44" i="1" s="1"/>
  <c r="CM56" i="1"/>
  <c r="CM44" i="1" s="1"/>
  <c r="CN56" i="1"/>
  <c r="CO56" i="1"/>
  <c r="CO44" i="1" s="1"/>
  <c r="CP56" i="1"/>
  <c r="CP44" i="1" s="1"/>
  <c r="CQ56" i="1"/>
  <c r="CQ44" i="1" s="1"/>
  <c r="CR56" i="1"/>
  <c r="CR44" i="1" s="1"/>
  <c r="CS56" i="1"/>
  <c r="CS44" i="1" s="1"/>
  <c r="CT56" i="1"/>
  <c r="CT44" i="1" s="1"/>
  <c r="CU56" i="1"/>
  <c r="CU44" i="1" s="1"/>
  <c r="CV56" i="1"/>
  <c r="CW56" i="1"/>
  <c r="CW44" i="1" s="1"/>
  <c r="CX56" i="1"/>
  <c r="CX44" i="1" s="1"/>
  <c r="CY56" i="1"/>
  <c r="CY44" i="1" s="1"/>
  <c r="CZ56" i="1"/>
  <c r="CZ44" i="1" s="1"/>
  <c r="DA56" i="1"/>
  <c r="DA44" i="1" s="1"/>
  <c r="DB56" i="1"/>
  <c r="DB44" i="1" s="1"/>
  <c r="DC56" i="1"/>
  <c r="DC44" i="1" s="1"/>
  <c r="DD56" i="1"/>
  <c r="DE56" i="1"/>
  <c r="DE44" i="1" s="1"/>
  <c r="D57" i="1"/>
  <c r="D56" i="1" s="1"/>
  <c r="C58" i="1"/>
  <c r="C45" i="1" s="1"/>
  <c r="E58" i="1"/>
  <c r="E45" i="1" s="1"/>
  <c r="F58" i="1"/>
  <c r="F45" i="1" s="1"/>
  <c r="G58" i="1"/>
  <c r="G45" i="1" s="1"/>
  <c r="H58" i="1"/>
  <c r="H45" i="1" s="1"/>
  <c r="I58" i="1"/>
  <c r="I45" i="1" s="1"/>
  <c r="J58" i="1"/>
  <c r="J45" i="1" s="1"/>
  <c r="K58" i="1"/>
  <c r="K45" i="1" s="1"/>
  <c r="L58" i="1"/>
  <c r="L45" i="1" s="1"/>
  <c r="M58" i="1"/>
  <c r="M45" i="1" s="1"/>
  <c r="N58" i="1"/>
  <c r="N45" i="1" s="1"/>
  <c r="O58" i="1"/>
  <c r="O45" i="1" s="1"/>
  <c r="P58" i="1"/>
  <c r="P45" i="1" s="1"/>
  <c r="Q58" i="1"/>
  <c r="Q45" i="1" s="1"/>
  <c r="R58" i="1"/>
  <c r="R45" i="1" s="1"/>
  <c r="S58" i="1"/>
  <c r="S45" i="1" s="1"/>
  <c r="T58" i="1"/>
  <c r="T45" i="1" s="1"/>
  <c r="U58" i="1"/>
  <c r="U45" i="1" s="1"/>
  <c r="V58" i="1"/>
  <c r="V45" i="1" s="1"/>
  <c r="W58" i="1"/>
  <c r="W45" i="1" s="1"/>
  <c r="X58" i="1"/>
  <c r="X45" i="1" s="1"/>
  <c r="Y58" i="1"/>
  <c r="Y45" i="1" s="1"/>
  <c r="Z58" i="1"/>
  <c r="Z45" i="1" s="1"/>
  <c r="AA58" i="1"/>
  <c r="AA45" i="1" s="1"/>
  <c r="AB58" i="1"/>
  <c r="AB45" i="1" s="1"/>
  <c r="AC58" i="1"/>
  <c r="AC45" i="1" s="1"/>
  <c r="AD58" i="1"/>
  <c r="AD45" i="1" s="1"/>
  <c r="AE58" i="1"/>
  <c r="AE45" i="1" s="1"/>
  <c r="AF58" i="1"/>
  <c r="AF45" i="1" s="1"/>
  <c r="AG58" i="1"/>
  <c r="AH58" i="1"/>
  <c r="AH45" i="1" s="1"/>
  <c r="AI58" i="1"/>
  <c r="AI45" i="1" s="1"/>
  <c r="AJ58" i="1"/>
  <c r="AJ45" i="1" s="1"/>
  <c r="AK58" i="1"/>
  <c r="AK45" i="1" s="1"/>
  <c r="AL58" i="1"/>
  <c r="AL45" i="1" s="1"/>
  <c r="AM58" i="1"/>
  <c r="AM45" i="1" s="1"/>
  <c r="AN58" i="1"/>
  <c r="AN45" i="1" s="1"/>
  <c r="AO58" i="1"/>
  <c r="AP58" i="1"/>
  <c r="AP45" i="1" s="1"/>
  <c r="AQ58" i="1"/>
  <c r="AQ45" i="1" s="1"/>
  <c r="AR58" i="1"/>
  <c r="AR45" i="1" s="1"/>
  <c r="AS58" i="1"/>
  <c r="AS45" i="1" s="1"/>
  <c r="AT58" i="1"/>
  <c r="AT45" i="1" s="1"/>
  <c r="AU58" i="1"/>
  <c r="AU45" i="1" s="1"/>
  <c r="AV58" i="1"/>
  <c r="AV45" i="1" s="1"/>
  <c r="AW58" i="1"/>
  <c r="AW45" i="1" s="1"/>
  <c r="AX58" i="1"/>
  <c r="AX45" i="1" s="1"/>
  <c r="AY58" i="1"/>
  <c r="AY45" i="1" s="1"/>
  <c r="AZ58" i="1"/>
  <c r="AZ45" i="1" s="1"/>
  <c r="BA58" i="1"/>
  <c r="BA45" i="1" s="1"/>
  <c r="BB58" i="1"/>
  <c r="BB45" i="1" s="1"/>
  <c r="BC58" i="1"/>
  <c r="BC45" i="1" s="1"/>
  <c r="BD58" i="1"/>
  <c r="BD45" i="1" s="1"/>
  <c r="BE58" i="1"/>
  <c r="BE45" i="1" s="1"/>
  <c r="BF58" i="1"/>
  <c r="BF45" i="1" s="1"/>
  <c r="BG58" i="1"/>
  <c r="BG45" i="1" s="1"/>
  <c r="BH58" i="1"/>
  <c r="BH45" i="1" s="1"/>
  <c r="BI58" i="1"/>
  <c r="BI45" i="1" s="1"/>
  <c r="BJ58" i="1"/>
  <c r="BJ45" i="1" s="1"/>
  <c r="BK58" i="1"/>
  <c r="BK45" i="1" s="1"/>
  <c r="BL58" i="1"/>
  <c r="BL45" i="1" s="1"/>
  <c r="BM58" i="1"/>
  <c r="BM45" i="1" s="1"/>
  <c r="BN58" i="1"/>
  <c r="BN45" i="1" s="1"/>
  <c r="BO58" i="1"/>
  <c r="BO45" i="1" s="1"/>
  <c r="BP58" i="1"/>
  <c r="BP45" i="1" s="1"/>
  <c r="BQ58" i="1"/>
  <c r="BQ45" i="1" s="1"/>
  <c r="BR58" i="1"/>
  <c r="BR45" i="1" s="1"/>
  <c r="BS58" i="1"/>
  <c r="BS45" i="1" s="1"/>
  <c r="BT58" i="1"/>
  <c r="BT45" i="1" s="1"/>
  <c r="BU58" i="1"/>
  <c r="BU45" i="1" s="1"/>
  <c r="BV58" i="1"/>
  <c r="BV45" i="1" s="1"/>
  <c r="BW58" i="1"/>
  <c r="BW45" i="1" s="1"/>
  <c r="BX58" i="1"/>
  <c r="BX45" i="1" s="1"/>
  <c r="BY58" i="1"/>
  <c r="BY45" i="1" s="1"/>
  <c r="BZ58" i="1"/>
  <c r="BZ45" i="1" s="1"/>
  <c r="CA58" i="1"/>
  <c r="CA45" i="1" s="1"/>
  <c r="CB58" i="1"/>
  <c r="CB45" i="1" s="1"/>
  <c r="CC58" i="1"/>
  <c r="CC45" i="1" s="1"/>
  <c r="CD58" i="1"/>
  <c r="CD45" i="1" s="1"/>
  <c r="CE58" i="1"/>
  <c r="CE45" i="1" s="1"/>
  <c r="CF58" i="1"/>
  <c r="CF45" i="1" s="1"/>
  <c r="CG58" i="1"/>
  <c r="CG45" i="1" s="1"/>
  <c r="CH58" i="1"/>
  <c r="CH45" i="1" s="1"/>
  <c r="CI58" i="1"/>
  <c r="CI45" i="1" s="1"/>
  <c r="CJ58" i="1"/>
  <c r="CJ45" i="1" s="1"/>
  <c r="CK58" i="1"/>
  <c r="CK45" i="1" s="1"/>
  <c r="CL58" i="1"/>
  <c r="CL45" i="1" s="1"/>
  <c r="CM58" i="1"/>
  <c r="CM45" i="1" s="1"/>
  <c r="CN58" i="1"/>
  <c r="CN45" i="1" s="1"/>
  <c r="CO58" i="1"/>
  <c r="CO45" i="1" s="1"/>
  <c r="CP58" i="1"/>
  <c r="CP45" i="1" s="1"/>
  <c r="CQ58" i="1"/>
  <c r="CQ45" i="1" s="1"/>
  <c r="CR58" i="1"/>
  <c r="CR45" i="1" s="1"/>
  <c r="CS58" i="1"/>
  <c r="CT58" i="1"/>
  <c r="CT45" i="1" s="1"/>
  <c r="CU58" i="1"/>
  <c r="CU45" i="1" s="1"/>
  <c r="CV58" i="1"/>
  <c r="CV45" i="1" s="1"/>
  <c r="CW58" i="1"/>
  <c r="CW45" i="1" s="1"/>
  <c r="CX58" i="1"/>
  <c r="CX45" i="1" s="1"/>
  <c r="CY58" i="1"/>
  <c r="CY45" i="1" s="1"/>
  <c r="CZ58" i="1"/>
  <c r="CZ45" i="1" s="1"/>
  <c r="DA58" i="1"/>
  <c r="DB58" i="1"/>
  <c r="DB45" i="1" s="1"/>
  <c r="DC58" i="1"/>
  <c r="DC45" i="1" s="1"/>
  <c r="DD58" i="1"/>
  <c r="DD45" i="1" s="1"/>
  <c r="DE58" i="1"/>
  <c r="DE45" i="1" s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C78" i="1"/>
  <c r="C46" i="1" s="1"/>
  <c r="E78" i="1"/>
  <c r="E46" i="1" s="1"/>
  <c r="F78" i="1"/>
  <c r="F46" i="1" s="1"/>
  <c r="G78" i="1"/>
  <c r="G46" i="1" s="1"/>
  <c r="H78" i="1"/>
  <c r="H46" i="1" s="1"/>
  <c r="I78" i="1"/>
  <c r="I46" i="1" s="1"/>
  <c r="J78" i="1"/>
  <c r="J46" i="1" s="1"/>
  <c r="K78" i="1"/>
  <c r="K46" i="1" s="1"/>
  <c r="L78" i="1"/>
  <c r="L46" i="1" s="1"/>
  <c r="M78" i="1"/>
  <c r="M46" i="1" s="1"/>
  <c r="N78" i="1"/>
  <c r="N46" i="1" s="1"/>
  <c r="O78" i="1"/>
  <c r="O46" i="1" s="1"/>
  <c r="P78" i="1"/>
  <c r="P46" i="1" s="1"/>
  <c r="Q78" i="1"/>
  <c r="R78" i="1"/>
  <c r="R46" i="1" s="1"/>
  <c r="S78" i="1"/>
  <c r="S46" i="1" s="1"/>
  <c r="T78" i="1"/>
  <c r="T46" i="1" s="1"/>
  <c r="U78" i="1"/>
  <c r="U46" i="1" s="1"/>
  <c r="V78" i="1"/>
  <c r="V46" i="1" s="1"/>
  <c r="W78" i="1"/>
  <c r="W46" i="1" s="1"/>
  <c r="X78" i="1"/>
  <c r="X46" i="1" s="1"/>
  <c r="Y78" i="1"/>
  <c r="Z78" i="1"/>
  <c r="Z46" i="1" s="1"/>
  <c r="AA78" i="1"/>
  <c r="AA46" i="1" s="1"/>
  <c r="AB78" i="1"/>
  <c r="AB46" i="1" s="1"/>
  <c r="AC78" i="1"/>
  <c r="AC46" i="1" s="1"/>
  <c r="AD78" i="1"/>
  <c r="AD46" i="1" s="1"/>
  <c r="AE78" i="1"/>
  <c r="AE46" i="1" s="1"/>
  <c r="AF78" i="1"/>
  <c r="AF46" i="1" s="1"/>
  <c r="AG78" i="1"/>
  <c r="AH78" i="1"/>
  <c r="AH46" i="1" s="1"/>
  <c r="AI78" i="1"/>
  <c r="AI46" i="1" s="1"/>
  <c r="AJ78" i="1"/>
  <c r="AJ46" i="1" s="1"/>
  <c r="AK78" i="1"/>
  <c r="AK46" i="1" s="1"/>
  <c r="AL78" i="1"/>
  <c r="AL46" i="1" s="1"/>
  <c r="AM78" i="1"/>
  <c r="AM46" i="1" s="1"/>
  <c r="AN78" i="1"/>
  <c r="AN46" i="1" s="1"/>
  <c r="AO78" i="1"/>
  <c r="AO46" i="1" s="1"/>
  <c r="AP78" i="1"/>
  <c r="AP46" i="1" s="1"/>
  <c r="AQ78" i="1"/>
  <c r="AQ46" i="1" s="1"/>
  <c r="AR78" i="1"/>
  <c r="AR46" i="1" s="1"/>
  <c r="AS78" i="1"/>
  <c r="AS46" i="1" s="1"/>
  <c r="AT78" i="1"/>
  <c r="AT46" i="1" s="1"/>
  <c r="AU78" i="1"/>
  <c r="AU46" i="1" s="1"/>
  <c r="AV78" i="1"/>
  <c r="AV46" i="1" s="1"/>
  <c r="AW78" i="1"/>
  <c r="AX78" i="1"/>
  <c r="AX46" i="1" s="1"/>
  <c r="AY78" i="1"/>
  <c r="AY46" i="1" s="1"/>
  <c r="AZ78" i="1"/>
  <c r="AZ46" i="1" s="1"/>
  <c r="BA78" i="1"/>
  <c r="BA46" i="1" s="1"/>
  <c r="BB78" i="1"/>
  <c r="BB46" i="1" s="1"/>
  <c r="BC78" i="1"/>
  <c r="BC46" i="1" s="1"/>
  <c r="BD78" i="1"/>
  <c r="BD46" i="1" s="1"/>
  <c r="BE78" i="1"/>
  <c r="BF78" i="1"/>
  <c r="BF46" i="1" s="1"/>
  <c r="BG78" i="1"/>
  <c r="BG46" i="1" s="1"/>
  <c r="BH78" i="1"/>
  <c r="BH46" i="1" s="1"/>
  <c r="BI78" i="1"/>
  <c r="BI46" i="1" s="1"/>
  <c r="BJ78" i="1"/>
  <c r="BJ46" i="1" s="1"/>
  <c r="BK78" i="1"/>
  <c r="BK46" i="1" s="1"/>
  <c r="BL78" i="1"/>
  <c r="BL46" i="1" s="1"/>
  <c r="BM78" i="1"/>
  <c r="BN78" i="1"/>
  <c r="BN46" i="1" s="1"/>
  <c r="BO78" i="1"/>
  <c r="BO46" i="1" s="1"/>
  <c r="BP78" i="1"/>
  <c r="BP46" i="1" s="1"/>
  <c r="BQ78" i="1"/>
  <c r="BQ46" i="1" s="1"/>
  <c r="BR78" i="1"/>
  <c r="BR46" i="1" s="1"/>
  <c r="BS78" i="1"/>
  <c r="BS46" i="1" s="1"/>
  <c r="BT78" i="1"/>
  <c r="BT46" i="1" s="1"/>
  <c r="BU78" i="1"/>
  <c r="BU46" i="1" s="1"/>
  <c r="BV78" i="1"/>
  <c r="BV46" i="1" s="1"/>
  <c r="BW78" i="1"/>
  <c r="BW46" i="1" s="1"/>
  <c r="BX78" i="1"/>
  <c r="BX46" i="1" s="1"/>
  <c r="BY78" i="1"/>
  <c r="BY46" i="1" s="1"/>
  <c r="BZ78" i="1"/>
  <c r="BZ46" i="1" s="1"/>
  <c r="CA78" i="1"/>
  <c r="CA46" i="1" s="1"/>
  <c r="CB78" i="1"/>
  <c r="CB46" i="1" s="1"/>
  <c r="CC78" i="1"/>
  <c r="CD78" i="1"/>
  <c r="CD46" i="1" s="1"/>
  <c r="CE78" i="1"/>
  <c r="CE46" i="1" s="1"/>
  <c r="CF78" i="1"/>
  <c r="CF46" i="1" s="1"/>
  <c r="CG78" i="1"/>
  <c r="CG46" i="1" s="1"/>
  <c r="CH78" i="1"/>
  <c r="CH46" i="1" s="1"/>
  <c r="CI78" i="1"/>
  <c r="CI46" i="1" s="1"/>
  <c r="CJ78" i="1"/>
  <c r="CJ46" i="1" s="1"/>
  <c r="CK78" i="1"/>
  <c r="CL78" i="1"/>
  <c r="CL46" i="1" s="1"/>
  <c r="CM78" i="1"/>
  <c r="CM46" i="1" s="1"/>
  <c r="CN78" i="1"/>
  <c r="CN46" i="1" s="1"/>
  <c r="CO78" i="1"/>
  <c r="CO46" i="1" s="1"/>
  <c r="CP78" i="1"/>
  <c r="CP46" i="1" s="1"/>
  <c r="CQ78" i="1"/>
  <c r="CQ46" i="1" s="1"/>
  <c r="CR78" i="1"/>
  <c r="CR46" i="1" s="1"/>
  <c r="CS78" i="1"/>
  <c r="CT78" i="1"/>
  <c r="CT46" i="1" s="1"/>
  <c r="CU78" i="1"/>
  <c r="CU46" i="1" s="1"/>
  <c r="CV78" i="1"/>
  <c r="CV46" i="1" s="1"/>
  <c r="CW78" i="1"/>
  <c r="CW46" i="1" s="1"/>
  <c r="CX78" i="1"/>
  <c r="CX46" i="1" s="1"/>
  <c r="CY78" i="1"/>
  <c r="CY46" i="1" s="1"/>
  <c r="CZ78" i="1"/>
  <c r="CZ46" i="1" s="1"/>
  <c r="DA78" i="1"/>
  <c r="DA46" i="1" s="1"/>
  <c r="DB78" i="1"/>
  <c r="DB46" i="1" s="1"/>
  <c r="DC78" i="1"/>
  <c r="DC46" i="1" s="1"/>
  <c r="DD78" i="1"/>
  <c r="DD46" i="1" s="1"/>
  <c r="DE78" i="1"/>
  <c r="DE46" i="1" s="1"/>
  <c r="D79" i="1"/>
  <c r="D78" i="1" s="1"/>
  <c r="C80" i="1"/>
  <c r="C47" i="1" s="1"/>
  <c r="E80" i="1"/>
  <c r="E47" i="1" s="1"/>
  <c r="F80" i="1"/>
  <c r="F47" i="1" s="1"/>
  <c r="G80" i="1"/>
  <c r="G47" i="1" s="1"/>
  <c r="H80" i="1"/>
  <c r="H47" i="1" s="1"/>
  <c r="I80" i="1"/>
  <c r="I47" i="1" s="1"/>
  <c r="J80" i="1"/>
  <c r="J47" i="1" s="1"/>
  <c r="K80" i="1"/>
  <c r="K47" i="1" s="1"/>
  <c r="L80" i="1"/>
  <c r="L47" i="1" s="1"/>
  <c r="M80" i="1"/>
  <c r="M47" i="1" s="1"/>
  <c r="N80" i="1"/>
  <c r="N47" i="1" s="1"/>
  <c r="O80" i="1"/>
  <c r="O47" i="1" s="1"/>
  <c r="P80" i="1"/>
  <c r="P47" i="1" s="1"/>
  <c r="Q80" i="1"/>
  <c r="Q47" i="1" s="1"/>
  <c r="R80" i="1"/>
  <c r="R47" i="1" s="1"/>
  <c r="S80" i="1"/>
  <c r="S47" i="1" s="1"/>
  <c r="T80" i="1"/>
  <c r="T47" i="1" s="1"/>
  <c r="U80" i="1"/>
  <c r="U47" i="1" s="1"/>
  <c r="V80" i="1"/>
  <c r="V47" i="1" s="1"/>
  <c r="W80" i="1"/>
  <c r="W47" i="1" s="1"/>
  <c r="X80" i="1"/>
  <c r="X47" i="1" s="1"/>
  <c r="Y80" i="1"/>
  <c r="Y47" i="1" s="1"/>
  <c r="Z80" i="1"/>
  <c r="Z47" i="1" s="1"/>
  <c r="AA80" i="1"/>
  <c r="AA47" i="1" s="1"/>
  <c r="AB80" i="1"/>
  <c r="AB47" i="1" s="1"/>
  <c r="AC80" i="1"/>
  <c r="AC47" i="1" s="1"/>
  <c r="AD80" i="1"/>
  <c r="AD47" i="1" s="1"/>
  <c r="AE80" i="1"/>
  <c r="AE47" i="1" s="1"/>
  <c r="AF80" i="1"/>
  <c r="AF47" i="1" s="1"/>
  <c r="AG80" i="1"/>
  <c r="AG47" i="1" s="1"/>
  <c r="AH80" i="1"/>
  <c r="AH47" i="1" s="1"/>
  <c r="AI80" i="1"/>
  <c r="AI47" i="1" s="1"/>
  <c r="AJ80" i="1"/>
  <c r="AJ47" i="1" s="1"/>
  <c r="AK80" i="1"/>
  <c r="AK47" i="1" s="1"/>
  <c r="AL80" i="1"/>
  <c r="AL47" i="1" s="1"/>
  <c r="AM80" i="1"/>
  <c r="AM47" i="1" s="1"/>
  <c r="AN80" i="1"/>
  <c r="AN47" i="1" s="1"/>
  <c r="AO80" i="1"/>
  <c r="AO47" i="1" s="1"/>
  <c r="AP80" i="1"/>
  <c r="AP47" i="1" s="1"/>
  <c r="AQ80" i="1"/>
  <c r="AQ47" i="1" s="1"/>
  <c r="AR80" i="1"/>
  <c r="AR47" i="1" s="1"/>
  <c r="AS80" i="1"/>
  <c r="AS47" i="1" s="1"/>
  <c r="AT80" i="1"/>
  <c r="AT47" i="1" s="1"/>
  <c r="AU80" i="1"/>
  <c r="AU47" i="1" s="1"/>
  <c r="AV80" i="1"/>
  <c r="AV47" i="1" s="1"/>
  <c r="AW80" i="1"/>
  <c r="AW47" i="1" s="1"/>
  <c r="AX80" i="1"/>
  <c r="AX47" i="1" s="1"/>
  <c r="AY80" i="1"/>
  <c r="AY47" i="1" s="1"/>
  <c r="AZ80" i="1"/>
  <c r="AZ47" i="1" s="1"/>
  <c r="BA80" i="1"/>
  <c r="BA47" i="1" s="1"/>
  <c r="BB80" i="1"/>
  <c r="BB47" i="1" s="1"/>
  <c r="BC80" i="1"/>
  <c r="BC47" i="1" s="1"/>
  <c r="BD80" i="1"/>
  <c r="BD47" i="1" s="1"/>
  <c r="BE80" i="1"/>
  <c r="BE47" i="1" s="1"/>
  <c r="BF80" i="1"/>
  <c r="BF47" i="1" s="1"/>
  <c r="BG80" i="1"/>
  <c r="BG47" i="1" s="1"/>
  <c r="BH80" i="1"/>
  <c r="BH47" i="1" s="1"/>
  <c r="BI80" i="1"/>
  <c r="BI47" i="1" s="1"/>
  <c r="BJ80" i="1"/>
  <c r="BJ47" i="1" s="1"/>
  <c r="BK80" i="1"/>
  <c r="BK47" i="1" s="1"/>
  <c r="BL80" i="1"/>
  <c r="BL47" i="1" s="1"/>
  <c r="BM80" i="1"/>
  <c r="BM47" i="1" s="1"/>
  <c r="BN80" i="1"/>
  <c r="BN47" i="1" s="1"/>
  <c r="BO80" i="1"/>
  <c r="BO47" i="1" s="1"/>
  <c r="BP80" i="1"/>
  <c r="BP47" i="1" s="1"/>
  <c r="BQ80" i="1"/>
  <c r="BR80" i="1"/>
  <c r="BR47" i="1" s="1"/>
  <c r="BS80" i="1"/>
  <c r="BS47" i="1" s="1"/>
  <c r="BT80" i="1"/>
  <c r="BT47" i="1" s="1"/>
  <c r="BU80" i="1"/>
  <c r="BU47" i="1" s="1"/>
  <c r="BV80" i="1"/>
  <c r="BV47" i="1" s="1"/>
  <c r="BW80" i="1"/>
  <c r="BW47" i="1" s="1"/>
  <c r="BX80" i="1"/>
  <c r="BX47" i="1" s="1"/>
  <c r="BY80" i="1"/>
  <c r="BY47" i="1" s="1"/>
  <c r="BZ80" i="1"/>
  <c r="BZ47" i="1" s="1"/>
  <c r="CA80" i="1"/>
  <c r="CA47" i="1" s="1"/>
  <c r="CB80" i="1"/>
  <c r="CB47" i="1" s="1"/>
  <c r="CC80" i="1"/>
  <c r="CC47" i="1" s="1"/>
  <c r="CD80" i="1"/>
  <c r="CD47" i="1" s="1"/>
  <c r="CE80" i="1"/>
  <c r="CE47" i="1" s="1"/>
  <c r="CF80" i="1"/>
  <c r="CF47" i="1" s="1"/>
  <c r="CG80" i="1"/>
  <c r="CG47" i="1" s="1"/>
  <c r="CH80" i="1"/>
  <c r="CH47" i="1" s="1"/>
  <c r="CI80" i="1"/>
  <c r="CI47" i="1" s="1"/>
  <c r="CJ80" i="1"/>
  <c r="CJ47" i="1" s="1"/>
  <c r="CK80" i="1"/>
  <c r="CL80" i="1"/>
  <c r="CL47" i="1" s="1"/>
  <c r="CM80" i="1"/>
  <c r="CM47" i="1" s="1"/>
  <c r="CN80" i="1"/>
  <c r="CN47" i="1" s="1"/>
  <c r="CO80" i="1"/>
  <c r="CO47" i="1" s="1"/>
  <c r="CP80" i="1"/>
  <c r="CP47" i="1" s="1"/>
  <c r="CQ80" i="1"/>
  <c r="CQ47" i="1" s="1"/>
  <c r="CR80" i="1"/>
  <c r="CR47" i="1" s="1"/>
  <c r="CS80" i="1"/>
  <c r="CS47" i="1" s="1"/>
  <c r="CT80" i="1"/>
  <c r="CT47" i="1" s="1"/>
  <c r="CU80" i="1"/>
  <c r="CU47" i="1" s="1"/>
  <c r="CV80" i="1"/>
  <c r="CV47" i="1" s="1"/>
  <c r="CW80" i="1"/>
  <c r="CW47" i="1" s="1"/>
  <c r="CX80" i="1"/>
  <c r="CX47" i="1" s="1"/>
  <c r="CY80" i="1"/>
  <c r="CY47" i="1" s="1"/>
  <c r="CZ80" i="1"/>
  <c r="CZ47" i="1" s="1"/>
  <c r="DA80" i="1"/>
  <c r="DA47" i="1" s="1"/>
  <c r="DB80" i="1"/>
  <c r="DB47" i="1" s="1"/>
  <c r="DC80" i="1"/>
  <c r="DC47" i="1" s="1"/>
  <c r="DD80" i="1"/>
  <c r="DD47" i="1" s="1"/>
  <c r="DE80" i="1"/>
  <c r="DE47" i="1" s="1"/>
  <c r="D81" i="1"/>
  <c r="D82" i="1"/>
  <c r="D83" i="1"/>
  <c r="D84" i="1"/>
  <c r="D85" i="1"/>
  <c r="C86" i="1"/>
  <c r="C48" i="1" s="1"/>
  <c r="E86" i="1"/>
  <c r="E48" i="1" s="1"/>
  <c r="F86" i="1"/>
  <c r="F48" i="1" s="1"/>
  <c r="G86" i="1"/>
  <c r="G48" i="1" s="1"/>
  <c r="H86" i="1"/>
  <c r="H48" i="1" s="1"/>
  <c r="I86" i="1"/>
  <c r="I48" i="1" s="1"/>
  <c r="J86" i="1"/>
  <c r="J48" i="1" s="1"/>
  <c r="K86" i="1"/>
  <c r="K48" i="1" s="1"/>
  <c r="L86" i="1"/>
  <c r="L48" i="1" s="1"/>
  <c r="M86" i="1"/>
  <c r="M48" i="1" s="1"/>
  <c r="N86" i="1"/>
  <c r="N48" i="1" s="1"/>
  <c r="O86" i="1"/>
  <c r="O48" i="1" s="1"/>
  <c r="P86" i="1"/>
  <c r="P48" i="1" s="1"/>
  <c r="Q86" i="1"/>
  <c r="Q48" i="1" s="1"/>
  <c r="R86" i="1"/>
  <c r="R48" i="1" s="1"/>
  <c r="S86" i="1"/>
  <c r="S48" i="1" s="1"/>
  <c r="T86" i="1"/>
  <c r="T48" i="1" s="1"/>
  <c r="U86" i="1"/>
  <c r="U48" i="1" s="1"/>
  <c r="V86" i="1"/>
  <c r="V48" i="1" s="1"/>
  <c r="W86" i="1"/>
  <c r="W48" i="1" s="1"/>
  <c r="X86" i="1"/>
  <c r="X48" i="1" s="1"/>
  <c r="Y86" i="1"/>
  <c r="Y48" i="1" s="1"/>
  <c r="Z86" i="1"/>
  <c r="Z48" i="1" s="1"/>
  <c r="AA86" i="1"/>
  <c r="AA48" i="1" s="1"/>
  <c r="AB86" i="1"/>
  <c r="AB48" i="1" s="1"/>
  <c r="AC86" i="1"/>
  <c r="AC48" i="1" s="1"/>
  <c r="AD86" i="1"/>
  <c r="AD48" i="1" s="1"/>
  <c r="AE86" i="1"/>
  <c r="AE48" i="1" s="1"/>
  <c r="AF86" i="1"/>
  <c r="AF48" i="1" s="1"/>
  <c r="AG86" i="1"/>
  <c r="AG48" i="1" s="1"/>
  <c r="AH86" i="1"/>
  <c r="AH48" i="1" s="1"/>
  <c r="AI86" i="1"/>
  <c r="AI48" i="1" s="1"/>
  <c r="AJ86" i="1"/>
  <c r="AJ48" i="1" s="1"/>
  <c r="AK86" i="1"/>
  <c r="AK48" i="1" s="1"/>
  <c r="AL86" i="1"/>
  <c r="AL48" i="1" s="1"/>
  <c r="AM86" i="1"/>
  <c r="AM48" i="1" s="1"/>
  <c r="AN86" i="1"/>
  <c r="AN48" i="1" s="1"/>
  <c r="AO86" i="1"/>
  <c r="AO48" i="1" s="1"/>
  <c r="AP86" i="1"/>
  <c r="AP48" i="1" s="1"/>
  <c r="AQ86" i="1"/>
  <c r="AQ48" i="1" s="1"/>
  <c r="AR86" i="1"/>
  <c r="AR48" i="1" s="1"/>
  <c r="AS86" i="1"/>
  <c r="AS48" i="1" s="1"/>
  <c r="AT86" i="1"/>
  <c r="AT48" i="1" s="1"/>
  <c r="AU86" i="1"/>
  <c r="AU48" i="1" s="1"/>
  <c r="AV86" i="1"/>
  <c r="AV48" i="1" s="1"/>
  <c r="AW86" i="1"/>
  <c r="AW48" i="1" s="1"/>
  <c r="AX86" i="1"/>
  <c r="AX48" i="1" s="1"/>
  <c r="AY86" i="1"/>
  <c r="AY48" i="1" s="1"/>
  <c r="AZ86" i="1"/>
  <c r="BA86" i="1"/>
  <c r="BA48" i="1" s="1"/>
  <c r="BB86" i="1"/>
  <c r="BB48" i="1" s="1"/>
  <c r="BC86" i="1"/>
  <c r="BC48" i="1" s="1"/>
  <c r="BD86" i="1"/>
  <c r="BD48" i="1" s="1"/>
  <c r="BE86" i="1"/>
  <c r="BE48" i="1" s="1"/>
  <c r="BF86" i="1"/>
  <c r="BF48" i="1" s="1"/>
  <c r="BG86" i="1"/>
  <c r="BG48" i="1" s="1"/>
  <c r="BH86" i="1"/>
  <c r="BH48" i="1" s="1"/>
  <c r="BI86" i="1"/>
  <c r="BI48" i="1" s="1"/>
  <c r="BJ86" i="1"/>
  <c r="BJ48" i="1" s="1"/>
  <c r="BK86" i="1"/>
  <c r="BK48" i="1" s="1"/>
  <c r="BL86" i="1"/>
  <c r="BL48" i="1" s="1"/>
  <c r="BM86" i="1"/>
  <c r="BM48" i="1" s="1"/>
  <c r="BN86" i="1"/>
  <c r="BN48" i="1" s="1"/>
  <c r="BO86" i="1"/>
  <c r="BO48" i="1" s="1"/>
  <c r="BP86" i="1"/>
  <c r="BP48" i="1" s="1"/>
  <c r="BQ86" i="1"/>
  <c r="BQ48" i="1" s="1"/>
  <c r="BR86" i="1"/>
  <c r="BR48" i="1" s="1"/>
  <c r="BS86" i="1"/>
  <c r="BS48" i="1" s="1"/>
  <c r="BT86" i="1"/>
  <c r="BT48" i="1" s="1"/>
  <c r="BU86" i="1"/>
  <c r="BU48" i="1" s="1"/>
  <c r="BV86" i="1"/>
  <c r="BV48" i="1" s="1"/>
  <c r="BW86" i="1"/>
  <c r="BW48" i="1" s="1"/>
  <c r="BX86" i="1"/>
  <c r="BX48" i="1" s="1"/>
  <c r="BY86" i="1"/>
  <c r="BY48" i="1" s="1"/>
  <c r="BZ86" i="1"/>
  <c r="BZ48" i="1" s="1"/>
  <c r="CA86" i="1"/>
  <c r="CA48" i="1" s="1"/>
  <c r="CB86" i="1"/>
  <c r="CB48" i="1" s="1"/>
  <c r="CC86" i="1"/>
  <c r="CC48" i="1" s="1"/>
  <c r="CD86" i="1"/>
  <c r="CD48" i="1" s="1"/>
  <c r="CE86" i="1"/>
  <c r="CE48" i="1" s="1"/>
  <c r="CF86" i="1"/>
  <c r="CF48" i="1" s="1"/>
  <c r="CG86" i="1"/>
  <c r="CG48" i="1" s="1"/>
  <c r="CH86" i="1"/>
  <c r="CH48" i="1" s="1"/>
  <c r="CI86" i="1"/>
  <c r="CI48" i="1" s="1"/>
  <c r="CJ86" i="1"/>
  <c r="CJ48" i="1" s="1"/>
  <c r="CK86" i="1"/>
  <c r="CK48" i="1" s="1"/>
  <c r="CL86" i="1"/>
  <c r="CL48" i="1" s="1"/>
  <c r="CM86" i="1"/>
  <c r="CM48" i="1" s="1"/>
  <c r="CN86" i="1"/>
  <c r="CN48" i="1" s="1"/>
  <c r="CO86" i="1"/>
  <c r="CO48" i="1" s="1"/>
  <c r="CP86" i="1"/>
  <c r="CP48" i="1" s="1"/>
  <c r="CQ86" i="1"/>
  <c r="CQ48" i="1" s="1"/>
  <c r="CR86" i="1"/>
  <c r="CR48" i="1" s="1"/>
  <c r="CS86" i="1"/>
  <c r="CS48" i="1" s="1"/>
  <c r="CT86" i="1"/>
  <c r="CT48" i="1" s="1"/>
  <c r="CU86" i="1"/>
  <c r="CU48" i="1" s="1"/>
  <c r="CV86" i="1"/>
  <c r="CV48" i="1" s="1"/>
  <c r="CW86" i="1"/>
  <c r="CW48" i="1" s="1"/>
  <c r="CX86" i="1"/>
  <c r="CX48" i="1" s="1"/>
  <c r="CY86" i="1"/>
  <c r="CY48" i="1" s="1"/>
  <c r="CZ86" i="1"/>
  <c r="CZ48" i="1" s="1"/>
  <c r="DA86" i="1"/>
  <c r="DA48" i="1" s="1"/>
  <c r="DB86" i="1"/>
  <c r="DB48" i="1" s="1"/>
  <c r="DC86" i="1"/>
  <c r="DC48" i="1" s="1"/>
  <c r="DD86" i="1"/>
  <c r="DD48" i="1" s="1"/>
  <c r="DE86" i="1"/>
  <c r="DE48" i="1" s="1"/>
  <c r="D87" i="1"/>
  <c r="D88" i="1"/>
  <c r="D89" i="1"/>
  <c r="C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91" i="1"/>
  <c r="D90" i="1" s="1"/>
  <c r="D92" i="1"/>
  <c r="C93" i="1"/>
  <c r="E93" i="1"/>
  <c r="F93" i="1"/>
  <c r="G93" i="1"/>
  <c r="G55" i="1" s="1"/>
  <c r="H93" i="1"/>
  <c r="I93" i="1"/>
  <c r="J93" i="1"/>
  <c r="K93" i="1"/>
  <c r="K55" i="1" s="1"/>
  <c r="L93" i="1"/>
  <c r="M93" i="1"/>
  <c r="N93" i="1"/>
  <c r="O93" i="1"/>
  <c r="O55" i="1" s="1"/>
  <c r="P93" i="1"/>
  <c r="Q93" i="1"/>
  <c r="R93" i="1"/>
  <c r="S93" i="1"/>
  <c r="S55" i="1" s="1"/>
  <c r="T93" i="1"/>
  <c r="U93" i="1"/>
  <c r="V93" i="1"/>
  <c r="W93" i="1"/>
  <c r="W55" i="1" s="1"/>
  <c r="X93" i="1"/>
  <c r="Y93" i="1"/>
  <c r="Z93" i="1"/>
  <c r="AA93" i="1"/>
  <c r="AA55" i="1" s="1"/>
  <c r="AB93" i="1"/>
  <c r="AC93" i="1"/>
  <c r="AD93" i="1"/>
  <c r="AE93" i="1"/>
  <c r="AE55" i="1" s="1"/>
  <c r="AF93" i="1"/>
  <c r="AG93" i="1"/>
  <c r="AH93" i="1"/>
  <c r="AI93" i="1"/>
  <c r="AI55" i="1" s="1"/>
  <c r="AJ93" i="1"/>
  <c r="AK93" i="1"/>
  <c r="AL93" i="1"/>
  <c r="AM93" i="1"/>
  <c r="AM55" i="1" s="1"/>
  <c r="AN93" i="1"/>
  <c r="AO93" i="1"/>
  <c r="AP93" i="1"/>
  <c r="AQ93" i="1"/>
  <c r="AQ55" i="1" s="1"/>
  <c r="AR93" i="1"/>
  <c r="AS93" i="1"/>
  <c r="AT93" i="1"/>
  <c r="AU93" i="1"/>
  <c r="AU55" i="1" s="1"/>
  <c r="AV93" i="1"/>
  <c r="AW93" i="1"/>
  <c r="AX93" i="1"/>
  <c r="AY93" i="1"/>
  <c r="AY55" i="1" s="1"/>
  <c r="AZ93" i="1"/>
  <c r="BA93" i="1"/>
  <c r="BB93" i="1"/>
  <c r="BC93" i="1"/>
  <c r="BC55" i="1" s="1"/>
  <c r="BD93" i="1"/>
  <c r="BE93" i="1"/>
  <c r="BF93" i="1"/>
  <c r="BG93" i="1"/>
  <c r="BG55" i="1" s="1"/>
  <c r="BH93" i="1"/>
  <c r="BI93" i="1"/>
  <c r="BJ93" i="1"/>
  <c r="BK93" i="1"/>
  <c r="BK55" i="1" s="1"/>
  <c r="BL93" i="1"/>
  <c r="BM93" i="1"/>
  <c r="BN93" i="1"/>
  <c r="BO93" i="1"/>
  <c r="BO55" i="1" s="1"/>
  <c r="BP93" i="1"/>
  <c r="BQ93" i="1"/>
  <c r="BR93" i="1"/>
  <c r="BS93" i="1"/>
  <c r="BS55" i="1" s="1"/>
  <c r="BT93" i="1"/>
  <c r="BU93" i="1"/>
  <c r="BV93" i="1"/>
  <c r="BW93" i="1"/>
  <c r="BW55" i="1" s="1"/>
  <c r="BX93" i="1"/>
  <c r="BY93" i="1"/>
  <c r="BZ93" i="1"/>
  <c r="CA93" i="1"/>
  <c r="CA55" i="1" s="1"/>
  <c r="CB93" i="1"/>
  <c r="CC93" i="1"/>
  <c r="CD93" i="1"/>
  <c r="CE93" i="1"/>
  <c r="CE55" i="1" s="1"/>
  <c r="CF93" i="1"/>
  <c r="CG93" i="1"/>
  <c r="CH93" i="1"/>
  <c r="CI93" i="1"/>
  <c r="CI55" i="1" s="1"/>
  <c r="CJ93" i="1"/>
  <c r="CK93" i="1"/>
  <c r="CL93" i="1"/>
  <c r="CM93" i="1"/>
  <c r="CM55" i="1" s="1"/>
  <c r="CN93" i="1"/>
  <c r="CO93" i="1"/>
  <c r="CP93" i="1"/>
  <c r="CQ93" i="1"/>
  <c r="CQ55" i="1" s="1"/>
  <c r="CR93" i="1"/>
  <c r="CS93" i="1"/>
  <c r="CT93" i="1"/>
  <c r="CU93" i="1"/>
  <c r="CU55" i="1" s="1"/>
  <c r="CV93" i="1"/>
  <c r="CW93" i="1"/>
  <c r="CX93" i="1"/>
  <c r="CY93" i="1"/>
  <c r="CY55" i="1" s="1"/>
  <c r="CZ93" i="1"/>
  <c r="DA93" i="1"/>
  <c r="DB93" i="1"/>
  <c r="DC93" i="1"/>
  <c r="DC55" i="1" s="1"/>
  <c r="DD93" i="1"/>
  <c r="DE93" i="1"/>
  <c r="D94" i="1"/>
  <c r="D93" i="1" s="1"/>
  <c r="C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96" i="1"/>
  <c r="D95" i="1" s="1"/>
  <c r="CY49" i="1" l="1"/>
  <c r="CM49" i="1"/>
  <c r="BS49" i="1"/>
  <c r="BC49" i="1"/>
  <c r="AQ49" i="1"/>
  <c r="AA49" i="1"/>
  <c r="K49" i="1"/>
  <c r="D58" i="1"/>
  <c r="AZ9" i="1"/>
  <c r="CU49" i="1"/>
  <c r="CE49" i="1"/>
  <c r="BW49" i="1"/>
  <c r="BG49" i="1"/>
  <c r="AU49" i="1"/>
  <c r="AE49" i="1"/>
  <c r="O49" i="1"/>
  <c r="BT9" i="1"/>
  <c r="BD9" i="1"/>
  <c r="DB49" i="1"/>
  <c r="CX49" i="1"/>
  <c r="CT49" i="1"/>
  <c r="CP49" i="1"/>
  <c r="CL49" i="1"/>
  <c r="CH49" i="1"/>
  <c r="CH43" i="1" s="1"/>
  <c r="CH40" i="1" s="1"/>
  <c r="CH27" i="1" s="1"/>
  <c r="CH51" i="1" s="1"/>
  <c r="CD49" i="1"/>
  <c r="BZ49" i="1"/>
  <c r="BV49" i="1"/>
  <c r="BR49" i="1"/>
  <c r="BR43" i="1" s="1"/>
  <c r="BR40" i="1" s="1"/>
  <c r="BR27" i="1" s="1"/>
  <c r="BR51" i="1" s="1"/>
  <c r="BN49" i="1"/>
  <c r="BJ49" i="1"/>
  <c r="BF49" i="1"/>
  <c r="BB49" i="1"/>
  <c r="BB43" i="1" s="1"/>
  <c r="BB40" i="1" s="1"/>
  <c r="BB27" i="1" s="1"/>
  <c r="BB51" i="1" s="1"/>
  <c r="AX49" i="1"/>
  <c r="AT49" i="1"/>
  <c r="AP49" i="1"/>
  <c r="AL49" i="1"/>
  <c r="AL43" i="1" s="1"/>
  <c r="AL40" i="1" s="1"/>
  <c r="AL27" i="1" s="1"/>
  <c r="AL51" i="1" s="1"/>
  <c r="AH49" i="1"/>
  <c r="AH43" i="1" s="1"/>
  <c r="AH40" i="1" s="1"/>
  <c r="AH27" i="1" s="1"/>
  <c r="AH51" i="1" s="1"/>
  <c r="AD49" i="1"/>
  <c r="AD43" i="1" s="1"/>
  <c r="AD40" i="1" s="1"/>
  <c r="AD27" i="1" s="1"/>
  <c r="Z49" i="1"/>
  <c r="V49" i="1"/>
  <c r="V43" i="1" s="1"/>
  <c r="V40" i="1" s="1"/>
  <c r="V27" i="1" s="1"/>
  <c r="R49" i="1"/>
  <c r="N49" i="1"/>
  <c r="N43" i="1" s="1"/>
  <c r="N40" i="1" s="1"/>
  <c r="N27" i="1" s="1"/>
  <c r="DC49" i="1"/>
  <c r="CQ49" i="1"/>
  <c r="CQ43" i="1" s="1"/>
  <c r="CQ40" i="1" s="1"/>
  <c r="CQ27" i="1" s="1"/>
  <c r="CQ51" i="1" s="1"/>
  <c r="CI49" i="1"/>
  <c r="CA49" i="1"/>
  <c r="CA43" i="1" s="1"/>
  <c r="CA40" i="1" s="1"/>
  <c r="CA27" i="1" s="1"/>
  <c r="CA51" i="1" s="1"/>
  <c r="BO49" i="1"/>
  <c r="BK49" i="1"/>
  <c r="AY49" i="1"/>
  <c r="AY43" i="1" s="1"/>
  <c r="AY40" i="1" s="1"/>
  <c r="AY27" i="1" s="1"/>
  <c r="AM49" i="1"/>
  <c r="AI49" i="1"/>
  <c r="W49" i="1"/>
  <c r="W43" i="1" s="1"/>
  <c r="W40" i="1" s="1"/>
  <c r="W27" i="1" s="1"/>
  <c r="S49" i="1"/>
  <c r="S43" i="1" s="1"/>
  <c r="S40" i="1" s="1"/>
  <c r="S27" i="1" s="1"/>
  <c r="G49" i="1"/>
  <c r="C49" i="1"/>
  <c r="DD49" i="1"/>
  <c r="CZ49" i="1"/>
  <c r="CV49" i="1"/>
  <c r="CR49" i="1"/>
  <c r="CN49" i="1"/>
  <c r="CJ49" i="1"/>
  <c r="CF49" i="1"/>
  <c r="CB49" i="1"/>
  <c r="BX49" i="1"/>
  <c r="BT49" i="1"/>
  <c r="BP49" i="1"/>
  <c r="BL49" i="1"/>
  <c r="BH49" i="1"/>
  <c r="BD49" i="1"/>
  <c r="AZ49" i="1"/>
  <c r="AV49" i="1"/>
  <c r="AR49" i="1"/>
  <c r="AN49" i="1"/>
  <c r="AJ49" i="1"/>
  <c r="AF49" i="1"/>
  <c r="AB49" i="1"/>
  <c r="X49" i="1"/>
  <c r="T49" i="1"/>
  <c r="P49" i="1"/>
  <c r="L49" i="1"/>
  <c r="H49" i="1"/>
  <c r="H43" i="1" s="1"/>
  <c r="H40" i="1" s="1"/>
  <c r="H27" i="1" s="1"/>
  <c r="D86" i="1"/>
  <c r="DD55" i="1"/>
  <c r="CV55" i="1"/>
  <c r="CN55" i="1"/>
  <c r="CF55" i="1"/>
  <c r="BX55" i="1"/>
  <c r="BP55" i="1"/>
  <c r="BH55" i="1"/>
  <c r="AZ55" i="1"/>
  <c r="AR55" i="1"/>
  <c r="AJ55" i="1"/>
  <c r="AB55" i="1"/>
  <c r="T55" i="1"/>
  <c r="L55" i="1"/>
  <c r="BG9" i="1"/>
  <c r="D29" i="1"/>
  <c r="D20" i="1"/>
  <c r="CE9" i="1"/>
  <c r="CA9" i="1"/>
  <c r="BW9" i="1"/>
  <c r="BS9" i="1"/>
  <c r="BO9" i="1"/>
  <c r="BK9" i="1"/>
  <c r="BC9" i="1"/>
  <c r="CJ9" i="1"/>
  <c r="BR9" i="1"/>
  <c r="F10" i="1"/>
  <c r="F9" i="1" s="1"/>
  <c r="DD9" i="1"/>
  <c r="CZ9" i="1"/>
  <c r="CV9" i="1"/>
  <c r="CR9" i="1"/>
  <c r="CH9" i="1"/>
  <c r="AX9" i="1"/>
  <c r="DE49" i="1"/>
  <c r="DA49" i="1"/>
  <c r="CW49" i="1"/>
  <c r="CS49" i="1"/>
  <c r="CO49" i="1"/>
  <c r="CK49" i="1"/>
  <c r="CG49" i="1"/>
  <c r="CC49" i="1"/>
  <c r="BY49" i="1"/>
  <c r="BU49" i="1"/>
  <c r="BQ49" i="1"/>
  <c r="BM49" i="1"/>
  <c r="BI49" i="1"/>
  <c r="BE49" i="1"/>
  <c r="BA49" i="1"/>
  <c r="AW49" i="1"/>
  <c r="AS49" i="1"/>
  <c r="AO49" i="1"/>
  <c r="AK49" i="1"/>
  <c r="AG49" i="1"/>
  <c r="AC49" i="1"/>
  <c r="Y49" i="1"/>
  <c r="U49" i="1"/>
  <c r="Q49" i="1"/>
  <c r="M49" i="1"/>
  <c r="I49" i="1"/>
  <c r="E49" i="1"/>
  <c r="D80" i="1"/>
  <c r="DC9" i="1"/>
  <c r="CY9" i="1"/>
  <c r="CU9" i="1"/>
  <c r="CQ9" i="1"/>
  <c r="CM9" i="1"/>
  <c r="BV9" i="1"/>
  <c r="BH9" i="1"/>
  <c r="AP10" i="1"/>
  <c r="AP9" i="1" s="1"/>
  <c r="E10" i="1"/>
  <c r="E9" i="1" s="1"/>
  <c r="CL9" i="1"/>
  <c r="CB9" i="1"/>
  <c r="BX9" i="1"/>
  <c r="BP9" i="1"/>
  <c r="BL9" i="1"/>
  <c r="BL51" i="1" s="1"/>
  <c r="BF9" i="1"/>
  <c r="BB9" i="1"/>
  <c r="AL9" i="1"/>
  <c r="AH9" i="1"/>
  <c r="CI9" i="1"/>
  <c r="AW9" i="1"/>
  <c r="DB9" i="1"/>
  <c r="CX9" i="1"/>
  <c r="CT9" i="1"/>
  <c r="CP9" i="1"/>
  <c r="S103" i="1"/>
  <c r="D46" i="1"/>
  <c r="CT43" i="1"/>
  <c r="CT40" i="1" s="1"/>
  <c r="CT27" i="1" s="1"/>
  <c r="CT51" i="1" s="1"/>
  <c r="CD43" i="1"/>
  <c r="CD40" i="1" s="1"/>
  <c r="CD27" i="1" s="1"/>
  <c r="BV43" i="1"/>
  <c r="BV40" i="1" s="1"/>
  <c r="BV27" i="1" s="1"/>
  <c r="BF43" i="1"/>
  <c r="BF40" i="1" s="1"/>
  <c r="BF27" i="1" s="1"/>
  <c r="AX43" i="1"/>
  <c r="AX40" i="1" s="1"/>
  <c r="AX27" i="1" s="1"/>
  <c r="AX51" i="1" s="1"/>
  <c r="Z43" i="1"/>
  <c r="Z40" i="1" s="1"/>
  <c r="Z27" i="1" s="1"/>
  <c r="R43" i="1"/>
  <c r="R40" i="1" s="1"/>
  <c r="R27" i="1" s="1"/>
  <c r="S102" i="1"/>
  <c r="CP43" i="1"/>
  <c r="CP40" i="1" s="1"/>
  <c r="CP27" i="1" s="1"/>
  <c r="CP51" i="1" s="1"/>
  <c r="AT43" i="1"/>
  <c r="AT40" i="1" s="1"/>
  <c r="AT27" i="1" s="1"/>
  <c r="BL27" i="1"/>
  <c r="AF27" i="1"/>
  <c r="CY43" i="1"/>
  <c r="CY40" i="1" s="1"/>
  <c r="CY27" i="1" s="1"/>
  <c r="CI43" i="1"/>
  <c r="CI40" i="1" s="1"/>
  <c r="CI27" i="1" s="1"/>
  <c r="CI51" i="1" s="1"/>
  <c r="BK43" i="1"/>
  <c r="BK40" i="1" s="1"/>
  <c r="BK27" i="1" s="1"/>
  <c r="BK51" i="1" s="1"/>
  <c r="AU43" i="1"/>
  <c r="AU40" i="1" s="1"/>
  <c r="AU27" i="1" s="1"/>
  <c r="AU51" i="1" s="1"/>
  <c r="AM43" i="1"/>
  <c r="AM40" i="1" s="1"/>
  <c r="AM27" i="1" s="1"/>
  <c r="O43" i="1"/>
  <c r="O40" i="1" s="1"/>
  <c r="O27" i="1" s="1"/>
  <c r="G43" i="1"/>
  <c r="G40" i="1" s="1"/>
  <c r="G27" i="1" s="1"/>
  <c r="R100" i="1"/>
  <c r="D49" i="1"/>
  <c r="D48" i="1"/>
  <c r="D45" i="1"/>
  <c r="CZ43" i="1"/>
  <c r="CZ40" i="1" s="1"/>
  <c r="CZ27" i="1" s="1"/>
  <c r="CZ51" i="1" s="1"/>
  <c r="CR43" i="1"/>
  <c r="CR40" i="1" s="1"/>
  <c r="CR27" i="1" s="1"/>
  <c r="CJ43" i="1"/>
  <c r="CJ40" i="1" s="1"/>
  <c r="CB43" i="1"/>
  <c r="CB40" i="1" s="1"/>
  <c r="CB27" i="1" s="1"/>
  <c r="CB51" i="1" s="1"/>
  <c r="BT43" i="1"/>
  <c r="BT40" i="1" s="1"/>
  <c r="BT27" i="1" s="1"/>
  <c r="BT51" i="1" s="1"/>
  <c r="BL43" i="1"/>
  <c r="BL40" i="1" s="1"/>
  <c r="BD43" i="1"/>
  <c r="BD40" i="1" s="1"/>
  <c r="BD27" i="1" s="1"/>
  <c r="BD51" i="1" s="1"/>
  <c r="AV43" i="1"/>
  <c r="AV40" i="1" s="1"/>
  <c r="AV27" i="1" s="1"/>
  <c r="AN43" i="1"/>
  <c r="AN40" i="1" s="1"/>
  <c r="AF43" i="1"/>
  <c r="AF40" i="1" s="1"/>
  <c r="X43" i="1"/>
  <c r="X40" i="1" s="1"/>
  <c r="X27" i="1" s="1"/>
  <c r="P43" i="1"/>
  <c r="P40" i="1" s="1"/>
  <c r="P27" i="1" s="1"/>
  <c r="D55" i="1"/>
  <c r="DB43" i="1"/>
  <c r="DB40" i="1" s="1"/>
  <c r="DB27" i="1" s="1"/>
  <c r="DB51" i="1" s="1"/>
  <c r="CL43" i="1"/>
  <c r="CL40" i="1" s="1"/>
  <c r="CL27" i="1" s="1"/>
  <c r="CL51" i="1" s="1"/>
  <c r="BN43" i="1"/>
  <c r="BN40" i="1" s="1"/>
  <c r="BN27" i="1" s="1"/>
  <c r="AP43" i="1"/>
  <c r="AP40" i="1" s="1"/>
  <c r="AP27" i="1" s="1"/>
  <c r="AP51" i="1" s="1"/>
  <c r="CX43" i="1"/>
  <c r="CX40" i="1" s="1"/>
  <c r="CX27" i="1" s="1"/>
  <c r="CX51" i="1" s="1"/>
  <c r="BZ43" i="1"/>
  <c r="BZ40" i="1" s="1"/>
  <c r="BZ27" i="1" s="1"/>
  <c r="BJ43" i="1"/>
  <c r="BJ40" i="1" s="1"/>
  <c r="BJ27" i="1" s="1"/>
  <c r="CJ27" i="1"/>
  <c r="CJ51" i="1" s="1"/>
  <c r="AN27" i="1"/>
  <c r="BS43" i="1"/>
  <c r="BS40" i="1" s="1"/>
  <c r="BS27" i="1" s="1"/>
  <c r="BS51" i="1" s="1"/>
  <c r="BC43" i="1"/>
  <c r="BC40" i="1" s="1"/>
  <c r="BC27" i="1" s="1"/>
  <c r="BC51" i="1" s="1"/>
  <c r="AE43" i="1"/>
  <c r="AE40" i="1" s="1"/>
  <c r="AE27" i="1" s="1"/>
  <c r="Q100" i="1"/>
  <c r="DC43" i="1"/>
  <c r="DC40" i="1" s="1"/>
  <c r="DC27" i="1" s="1"/>
  <c r="DC51" i="1" s="1"/>
  <c r="CU43" i="1"/>
  <c r="CU40" i="1" s="1"/>
  <c r="CU27" i="1" s="1"/>
  <c r="CU51" i="1" s="1"/>
  <c r="CM43" i="1"/>
  <c r="CM40" i="1" s="1"/>
  <c r="CM27" i="1" s="1"/>
  <c r="CM51" i="1" s="1"/>
  <c r="CE43" i="1"/>
  <c r="CE40" i="1" s="1"/>
  <c r="CE27" i="1" s="1"/>
  <c r="CE51" i="1" s="1"/>
  <c r="BW43" i="1"/>
  <c r="BW40" i="1" s="1"/>
  <c r="BW27" i="1" s="1"/>
  <c r="BW51" i="1" s="1"/>
  <c r="BO43" i="1"/>
  <c r="BO40" i="1" s="1"/>
  <c r="BO27" i="1" s="1"/>
  <c r="BO51" i="1" s="1"/>
  <c r="BG43" i="1"/>
  <c r="BG40" i="1" s="1"/>
  <c r="BG27" i="1" s="1"/>
  <c r="BG51" i="1" s="1"/>
  <c r="AQ43" i="1"/>
  <c r="AQ40" i="1" s="1"/>
  <c r="AQ27" i="1" s="1"/>
  <c r="AQ51" i="1" s="1"/>
  <c r="AI43" i="1"/>
  <c r="AI40" i="1" s="1"/>
  <c r="AI27" i="1" s="1"/>
  <c r="AI51" i="1" s="1"/>
  <c r="AA43" i="1"/>
  <c r="AA40" i="1" s="1"/>
  <c r="AA27" i="1" s="1"/>
  <c r="K43" i="1"/>
  <c r="K40" i="1" s="1"/>
  <c r="K27" i="1" s="1"/>
  <c r="C43" i="1"/>
  <c r="C40" i="1" s="1"/>
  <c r="C27" i="1" s="1"/>
  <c r="C51" i="1" s="1"/>
  <c r="D47" i="1"/>
  <c r="DB55" i="1"/>
  <c r="CX55" i="1"/>
  <c r="CT55" i="1"/>
  <c r="CP55" i="1"/>
  <c r="CL55" i="1"/>
  <c r="CH55" i="1"/>
  <c r="CD55" i="1"/>
  <c r="BZ55" i="1"/>
  <c r="BV55" i="1"/>
  <c r="BR55" i="1"/>
  <c r="BN55" i="1"/>
  <c r="BJ55" i="1"/>
  <c r="BF55" i="1"/>
  <c r="BB55" i="1"/>
  <c r="AX55" i="1"/>
  <c r="AT55" i="1"/>
  <c r="AP55" i="1"/>
  <c r="AL55" i="1"/>
  <c r="AH55" i="1"/>
  <c r="AD55" i="1"/>
  <c r="Z55" i="1"/>
  <c r="V55" i="1"/>
  <c r="R55" i="1"/>
  <c r="N55" i="1"/>
  <c r="J55" i="1"/>
  <c r="F55" i="1"/>
  <c r="AY15" i="1"/>
  <c r="CF9" i="1"/>
  <c r="CF51" i="1" s="1"/>
  <c r="AE9" i="1"/>
  <c r="AA9" i="1"/>
  <c r="W9" i="1"/>
  <c r="S9" i="1"/>
  <c r="O9" i="1"/>
  <c r="K9" i="1"/>
  <c r="K51" i="1" s="1"/>
  <c r="G9" i="1"/>
  <c r="G51" i="1" s="1"/>
  <c r="BU9" i="1"/>
  <c r="AV9" i="1"/>
  <c r="AM9" i="1"/>
  <c r="AY10" i="1"/>
  <c r="AT9" i="1"/>
  <c r="AT51" i="1" s="1"/>
  <c r="C55" i="1"/>
  <c r="DD44" i="1"/>
  <c r="DD43" i="1" s="1"/>
  <c r="DD40" i="1" s="1"/>
  <c r="DD27" i="1" s="1"/>
  <c r="DD51" i="1" s="1"/>
  <c r="CV44" i="1"/>
  <c r="CV43" i="1" s="1"/>
  <c r="CV40" i="1" s="1"/>
  <c r="CV27" i="1" s="1"/>
  <c r="CV51" i="1" s="1"/>
  <c r="CN44" i="1"/>
  <c r="CN43" i="1" s="1"/>
  <c r="CN40" i="1" s="1"/>
  <c r="CN27" i="1" s="1"/>
  <c r="CN51" i="1" s="1"/>
  <c r="CF44" i="1"/>
  <c r="CF43" i="1" s="1"/>
  <c r="CF40" i="1" s="1"/>
  <c r="CF27" i="1" s="1"/>
  <c r="BX44" i="1"/>
  <c r="BX43" i="1" s="1"/>
  <c r="BX40" i="1" s="1"/>
  <c r="BX27" i="1" s="1"/>
  <c r="BX51" i="1" s="1"/>
  <c r="BP44" i="1"/>
  <c r="BP43" i="1" s="1"/>
  <c r="BP40" i="1" s="1"/>
  <c r="BP27" i="1" s="1"/>
  <c r="BP51" i="1" s="1"/>
  <c r="BH44" i="1"/>
  <c r="BH43" i="1" s="1"/>
  <c r="BH40" i="1" s="1"/>
  <c r="BH27" i="1" s="1"/>
  <c r="BH51" i="1" s="1"/>
  <c r="AZ44" i="1"/>
  <c r="AZ43" i="1" s="1"/>
  <c r="AZ40" i="1" s="1"/>
  <c r="AZ27" i="1" s="1"/>
  <c r="AZ51" i="1" s="1"/>
  <c r="AR44" i="1"/>
  <c r="AR43" i="1" s="1"/>
  <c r="AR40" i="1" s="1"/>
  <c r="AR27" i="1" s="1"/>
  <c r="AJ44" i="1"/>
  <c r="AJ43" i="1" s="1"/>
  <c r="AJ40" i="1" s="1"/>
  <c r="AJ27" i="1" s="1"/>
  <c r="AB44" i="1"/>
  <c r="AB43" i="1" s="1"/>
  <c r="AB40" i="1" s="1"/>
  <c r="AB27" i="1" s="1"/>
  <c r="T44" i="1"/>
  <c r="T43" i="1" s="1"/>
  <c r="T40" i="1" s="1"/>
  <c r="T27" i="1" s="1"/>
  <c r="L44" i="1"/>
  <c r="L43" i="1" s="1"/>
  <c r="L40" i="1" s="1"/>
  <c r="L27" i="1" s="1"/>
  <c r="CS27" i="1"/>
  <c r="BM27" i="1"/>
  <c r="BE27" i="1"/>
  <c r="AW27" i="1"/>
  <c r="AW51" i="1" s="1"/>
  <c r="AG27" i="1"/>
  <c r="DE9" i="1"/>
  <c r="DA9" i="1"/>
  <c r="CW9" i="1"/>
  <c r="CS9" i="1"/>
  <c r="CO9" i="1"/>
  <c r="CK9" i="1"/>
  <c r="AF9" i="1"/>
  <c r="AB9" i="1"/>
  <c r="X9" i="1"/>
  <c r="T9" i="1"/>
  <c r="T51" i="1" s="1"/>
  <c r="P9" i="1"/>
  <c r="L9" i="1"/>
  <c r="H9" i="1"/>
  <c r="D14" i="1"/>
  <c r="DE43" i="1"/>
  <c r="DE40" i="1" s="1"/>
  <c r="DE27" i="1" s="1"/>
  <c r="DA43" i="1"/>
  <c r="DA40" i="1" s="1"/>
  <c r="DA27" i="1" s="1"/>
  <c r="CW43" i="1"/>
  <c r="CW40" i="1" s="1"/>
  <c r="CW27" i="1" s="1"/>
  <c r="CS43" i="1"/>
  <c r="CS40" i="1" s="1"/>
  <c r="CO43" i="1"/>
  <c r="CO40" i="1" s="1"/>
  <c r="CO27" i="1" s="1"/>
  <c r="CK43" i="1"/>
  <c r="CK40" i="1" s="1"/>
  <c r="CK27" i="1" s="1"/>
  <c r="CG43" i="1"/>
  <c r="CG40" i="1" s="1"/>
  <c r="CG27" i="1" s="1"/>
  <c r="CC43" i="1"/>
  <c r="CC40" i="1" s="1"/>
  <c r="CC27" i="1" s="1"/>
  <c r="BY43" i="1"/>
  <c r="BY40" i="1" s="1"/>
  <c r="BY27" i="1" s="1"/>
  <c r="BU43" i="1"/>
  <c r="BU40" i="1" s="1"/>
  <c r="BU27" i="1" s="1"/>
  <c r="BQ43" i="1"/>
  <c r="BQ40" i="1" s="1"/>
  <c r="BQ27" i="1" s="1"/>
  <c r="BM43" i="1"/>
  <c r="BM40" i="1" s="1"/>
  <c r="BI43" i="1"/>
  <c r="BI40" i="1" s="1"/>
  <c r="BI27" i="1" s="1"/>
  <c r="BE43" i="1"/>
  <c r="BE40" i="1" s="1"/>
  <c r="BA43" i="1"/>
  <c r="BA40" i="1" s="1"/>
  <c r="BA27" i="1" s="1"/>
  <c r="AW43" i="1"/>
  <c r="AW40" i="1" s="1"/>
  <c r="AS43" i="1"/>
  <c r="AS40" i="1" s="1"/>
  <c r="AS27" i="1" s="1"/>
  <c r="AO43" i="1"/>
  <c r="AO40" i="1" s="1"/>
  <c r="AO27" i="1" s="1"/>
  <c r="AK43" i="1"/>
  <c r="AK40" i="1" s="1"/>
  <c r="AK27" i="1" s="1"/>
  <c r="AG43" i="1"/>
  <c r="AG40" i="1" s="1"/>
  <c r="AC43" i="1"/>
  <c r="AC40" i="1" s="1"/>
  <c r="AC27" i="1" s="1"/>
  <c r="Y43" i="1"/>
  <c r="Y40" i="1" s="1"/>
  <c r="Y27" i="1" s="1"/>
  <c r="U43" i="1"/>
  <c r="U40" i="1" s="1"/>
  <c r="U27" i="1" s="1"/>
  <c r="Q43" i="1"/>
  <c r="Q40" i="1" s="1"/>
  <c r="Q27" i="1" s="1"/>
  <c r="M43" i="1"/>
  <c r="M40" i="1" s="1"/>
  <c r="M27" i="1" s="1"/>
  <c r="I43" i="1"/>
  <c r="I40" i="1" s="1"/>
  <c r="I27" i="1" s="1"/>
  <c r="E43" i="1"/>
  <c r="E40" i="1" s="1"/>
  <c r="E27" i="1" s="1"/>
  <c r="E51" i="1" s="1"/>
  <c r="CZ55" i="1"/>
  <c r="CR55" i="1"/>
  <c r="CJ55" i="1"/>
  <c r="CB55" i="1"/>
  <c r="BT55" i="1"/>
  <c r="BL55" i="1"/>
  <c r="BD55" i="1"/>
  <c r="AV55" i="1"/>
  <c r="AN55" i="1"/>
  <c r="AF55" i="1"/>
  <c r="X55" i="1"/>
  <c r="P55" i="1"/>
  <c r="H55" i="1"/>
  <c r="D15" i="1"/>
  <c r="CG9" i="1"/>
  <c r="CC9" i="1"/>
  <c r="BY9" i="1"/>
  <c r="BQ9" i="1"/>
  <c r="BM9" i="1"/>
  <c r="BI9" i="1"/>
  <c r="BE9" i="1"/>
  <c r="BA9" i="1"/>
  <c r="AO9" i="1"/>
  <c r="AK9" i="1"/>
  <c r="AC9" i="1"/>
  <c r="Y9" i="1"/>
  <c r="U9" i="1"/>
  <c r="Q9" i="1"/>
  <c r="M9" i="1"/>
  <c r="I9" i="1"/>
  <c r="AR9" i="1"/>
  <c r="AR51" i="1" s="1"/>
  <c r="J49" i="1"/>
  <c r="J43" i="1" s="1"/>
  <c r="J40" i="1" s="1"/>
  <c r="J27" i="1" s="1"/>
  <c r="F49" i="1"/>
  <c r="F43" i="1" s="1"/>
  <c r="F40" i="1" s="1"/>
  <c r="F27" i="1" s="1"/>
  <c r="DE55" i="1"/>
  <c r="DA55" i="1"/>
  <c r="CW55" i="1"/>
  <c r="CS55" i="1"/>
  <c r="CO55" i="1"/>
  <c r="CK55" i="1"/>
  <c r="CG55" i="1"/>
  <c r="CC55" i="1"/>
  <c r="BY55" i="1"/>
  <c r="BU55" i="1"/>
  <c r="BQ55" i="1"/>
  <c r="BM55" i="1"/>
  <c r="BI55" i="1"/>
  <c r="BE55" i="1"/>
  <c r="BA55" i="1"/>
  <c r="AW55" i="1"/>
  <c r="AS55" i="1"/>
  <c r="AO55" i="1"/>
  <c r="AK55" i="1"/>
  <c r="AG55" i="1"/>
  <c r="AC55" i="1"/>
  <c r="Y55" i="1"/>
  <c r="U55" i="1"/>
  <c r="Q55" i="1"/>
  <c r="M55" i="1"/>
  <c r="I55" i="1"/>
  <c r="E55" i="1"/>
  <c r="BJ9" i="1"/>
  <c r="AN9" i="1"/>
  <c r="AD9" i="1"/>
  <c r="Z9" i="1"/>
  <c r="Z51" i="1" s="1"/>
  <c r="V9" i="1"/>
  <c r="R9" i="1"/>
  <c r="R51" i="1" s="1"/>
  <c r="N9" i="1"/>
  <c r="J9" i="1"/>
  <c r="AS9" i="1"/>
  <c r="AG9" i="1"/>
  <c r="CD9" i="1"/>
  <c r="BZ9" i="1"/>
  <c r="BZ51" i="1" s="1"/>
  <c r="BN9" i="1"/>
  <c r="AJ9" i="1"/>
  <c r="AY20" i="1"/>
  <c r="D12" i="1"/>
  <c r="D11" i="1"/>
  <c r="D41" i="1"/>
  <c r="I51" i="1" l="1"/>
  <c r="Y51" i="1"/>
  <c r="BN51" i="1"/>
  <c r="AS51" i="1"/>
  <c r="V51" i="1"/>
  <c r="BJ51" i="1"/>
  <c r="F51" i="1"/>
  <c r="M51" i="1"/>
  <c r="AC51" i="1"/>
  <c r="BE51" i="1"/>
  <c r="BY51" i="1"/>
  <c r="CK51" i="1"/>
  <c r="DA51" i="1"/>
  <c r="O51" i="1"/>
  <c r="CR51" i="1"/>
  <c r="BF51" i="1"/>
  <c r="Q51" i="1"/>
  <c r="BI51" i="1"/>
  <c r="CC51" i="1"/>
  <c r="H51" i="1"/>
  <c r="X51" i="1"/>
  <c r="CO51" i="1"/>
  <c r="DE51" i="1"/>
  <c r="BU51" i="1"/>
  <c r="S51" i="1"/>
  <c r="BV51" i="1"/>
  <c r="L51" i="1"/>
  <c r="AY9" i="1"/>
  <c r="AY51" i="1" s="1"/>
  <c r="W51" i="1"/>
  <c r="CY51" i="1"/>
  <c r="J51" i="1"/>
  <c r="AK51" i="1"/>
  <c r="D10" i="1"/>
  <c r="D9" i="1" s="1"/>
  <c r="AG51" i="1"/>
  <c r="BQ51" i="1"/>
  <c r="P51" i="1"/>
  <c r="CW51" i="1"/>
  <c r="AE51" i="1"/>
  <c r="CD51" i="1"/>
  <c r="N51" i="1"/>
  <c r="AD51" i="1"/>
  <c r="U51" i="1"/>
  <c r="AO51" i="1"/>
  <c r="BM51" i="1"/>
  <c r="CG51" i="1"/>
  <c r="AB51" i="1"/>
  <c r="CS51" i="1"/>
  <c r="AM51" i="1"/>
  <c r="AA51" i="1"/>
  <c r="D44" i="1"/>
  <c r="D43" i="1" s="1"/>
  <c r="D40" i="1" s="1"/>
  <c r="D27" i="1" s="1"/>
  <c r="AJ51" i="1"/>
  <c r="AN51" i="1"/>
  <c r="BA51" i="1"/>
  <c r="AF51" i="1"/>
  <c r="AV51" i="1"/>
  <c r="D51" i="1" l="1"/>
</calcChain>
</file>

<file path=xl/sharedStrings.xml><?xml version="1.0" encoding="utf-8"?>
<sst xmlns="http://schemas.openxmlformats.org/spreadsheetml/2006/main" count="325" uniqueCount="265">
  <si>
    <t>Belanja Modal BOS</t>
  </si>
  <si>
    <t>5.2.3.33</t>
  </si>
  <si>
    <t>Belanja Modal BLUD</t>
  </si>
  <si>
    <t>5.2.3.32</t>
  </si>
  <si>
    <t>DED</t>
  </si>
  <si>
    <t>Belanja Pengadaan Software/Program</t>
  </si>
  <si>
    <t>5.2.3.12</t>
  </si>
  <si>
    <t>Belanja Aset Lainnya</t>
  </si>
  <si>
    <t>Belanja Modal Pengadaan Hewan/Ternak dan Tanaman</t>
  </si>
  <si>
    <t>5.2.3.29</t>
  </si>
  <si>
    <t>Belanja Modal Pengadaan Barang bercorak Kesenian, Kebudayaan</t>
  </si>
  <si>
    <t>5.2.3.28</t>
  </si>
  <si>
    <t>Belanja Modal Pengadaan Buku/Kepustakaan</t>
  </si>
  <si>
    <t>5.2.3.27</t>
  </si>
  <si>
    <t>Belanja Aset Tetap Lainnya</t>
  </si>
  <si>
    <t>Belanja Modal Pengadaan Instalasi Listrik dan Telepon</t>
  </si>
  <si>
    <t>5.2.3.25</t>
  </si>
  <si>
    <t>Belanja Modal Pengadaan Penerangan Jalan, Taman dan Hutan Kota</t>
  </si>
  <si>
    <t>5.2.3.24</t>
  </si>
  <si>
    <t>Belanja Modal Pengadaan Konstruksi Jaringan Air</t>
  </si>
  <si>
    <t>5.2.3.23</t>
  </si>
  <si>
    <t>Belanja Modal Pengadaan Konstruksi Jembatan</t>
  </si>
  <si>
    <t>5.2.3.22</t>
  </si>
  <si>
    <t>Belanja Modal Pengadaan Konstruksi Jalan</t>
  </si>
  <si>
    <t>5.2.3.21</t>
  </si>
  <si>
    <t>Belanja Jalan, Irigasi dan Jaringan</t>
  </si>
  <si>
    <t>Belanja Modal Pengadaan Konstruksi/Pembelian*) Bangunan</t>
  </si>
  <si>
    <t>5.2.3.26</t>
  </si>
  <si>
    <t>Belanja Modal Gedung dan Bangunan</t>
  </si>
  <si>
    <t>Belanja Modal Lainnya</t>
  </si>
  <si>
    <t>5.2.3.31</t>
  </si>
  <si>
    <t>Belanja Modal Pengadaan Alat-alat Persenjataan/Keamanan</t>
  </si>
  <si>
    <t>5.2.3.30</t>
  </si>
  <si>
    <t>Belanja Modal Pengadaan Alat-alat Laboratorium</t>
  </si>
  <si>
    <t>5.2.3.20</t>
  </si>
  <si>
    <t>Belanja Modal Pengadaan Alat-alat Kedokteran</t>
  </si>
  <si>
    <t>5.2.3.19</t>
  </si>
  <si>
    <t>Belanja Modal Pengadaan Alat-alat Ukur</t>
  </si>
  <si>
    <t>5.2.3.18</t>
  </si>
  <si>
    <t>Belanja Modal Pengadaan Alat-alat Komunikasi</t>
  </si>
  <si>
    <t>5.2.3.17</t>
  </si>
  <si>
    <t>Belanja Modal Pengadaan Alat-alat Studio</t>
  </si>
  <si>
    <t>5.2.3.16</t>
  </si>
  <si>
    <t>Belanja Modal Pengadaan Penghias Ruangan Rumah Tangga</t>
  </si>
  <si>
    <t>5.2.3.15</t>
  </si>
  <si>
    <t>Belanja Modal Pengadaan Peralatan Dapur</t>
  </si>
  <si>
    <t>5.2.3.14</t>
  </si>
  <si>
    <t>Belanja Modal Pengadaan mebeulair</t>
  </si>
  <si>
    <t>5.2.3.13</t>
  </si>
  <si>
    <t>Belanja Modal Pengadaan Komputer</t>
  </si>
  <si>
    <t>Belanja Modal Pengadaan Perlengkapan Kantor</t>
  </si>
  <si>
    <t>5.2.3.11</t>
  </si>
  <si>
    <t>Belanja Modal Pengadaan Peralatan Kantor</t>
  </si>
  <si>
    <t>5.2.3.10</t>
  </si>
  <si>
    <t>Belanja Modal Pengadaan Alat-alat Pengolahan Pertanian dan Peternakan</t>
  </si>
  <si>
    <t>5.2.3.09</t>
  </si>
  <si>
    <t>Belanja Modal Pengadaan Alat-alat Bengkel</t>
  </si>
  <si>
    <t>5.2.3.08</t>
  </si>
  <si>
    <t>Belanja Modal Pengadaan Alat-alat Angkutan di Atas Air Bermotor</t>
  </si>
  <si>
    <t>5.2.3.05</t>
  </si>
  <si>
    <t>Belanja Modal Pengadaan Alat-alat Angkutan Darat Tidak Bermotor</t>
  </si>
  <si>
    <t>5.2.3.04</t>
  </si>
  <si>
    <t>Belanja Modal Pengadaan Alat-alat Angkutan Darat Bermotor</t>
  </si>
  <si>
    <t>5.2.3.03</t>
  </si>
  <si>
    <t>Belanja Modal  Pengadaan Alat-alat Berat</t>
  </si>
  <si>
    <t>5.2.3.02</t>
  </si>
  <si>
    <t>Belanja Modal Peralatan dan Mesin</t>
  </si>
  <si>
    <t>Belanja Modal Pengadaan Tanah</t>
  </si>
  <si>
    <t>5.2.3.01</t>
  </si>
  <si>
    <t>Belanja Modal Tanah</t>
  </si>
  <si>
    <t>BELANJA MODAL</t>
  </si>
  <si>
    <t>5.2.3</t>
  </si>
  <si>
    <t>SURPLUS/(DEFISIT)</t>
  </si>
  <si>
    <t>Pengadaan Aset Lainnya</t>
  </si>
  <si>
    <t>Pengadaan Aset Tetap Lainnya</t>
  </si>
  <si>
    <t>M. BAMBANG SUKARNO</t>
  </si>
  <si>
    <t>Pengadaan Jalan, Irigasi, Jaringan</t>
  </si>
  <si>
    <t>Pengadaan Gedung dan Bangunan</t>
  </si>
  <si>
    <t>Pengadaan Peralatan dan Mesin</t>
  </si>
  <si>
    <t>Pengadaan Tanah</t>
  </si>
  <si>
    <t>Belanja Modal</t>
  </si>
  <si>
    <t>c.</t>
  </si>
  <si>
    <t>BUPATI TEMANGGUNG,</t>
  </si>
  <si>
    <t>Belanja Barang dan jasa</t>
  </si>
  <si>
    <t>b.</t>
  </si>
  <si>
    <t>Belanja Pegawai</t>
  </si>
  <si>
    <t>BELANJA LANGSUNG</t>
  </si>
  <si>
    <t>2.</t>
  </si>
  <si>
    <t>Belanja Tidak terduga</t>
  </si>
  <si>
    <t>i.</t>
  </si>
  <si>
    <t>Belanja Bantuan Kepada Partai Politik</t>
  </si>
  <si>
    <t>h.</t>
  </si>
  <si>
    <t>Belanja Bantuan Keuangan Kepada Pemdes/kel</t>
  </si>
  <si>
    <t>g.</t>
  </si>
  <si>
    <t>Belanja Bagi Hasil Kepada Pemdes/kel</t>
  </si>
  <si>
    <t>f.</t>
  </si>
  <si>
    <t>Belanja Bantuan Sosial</t>
  </si>
  <si>
    <t>e.</t>
  </si>
  <si>
    <t>Belanja Hibah</t>
  </si>
  <si>
    <t>d.</t>
  </si>
  <si>
    <t>Belanja Subsidi</t>
  </si>
  <si>
    <t>Belanja Bunga</t>
  </si>
  <si>
    <t>a.</t>
  </si>
  <si>
    <t>BELANJA TAK LANGSUNG</t>
  </si>
  <si>
    <t>1.</t>
  </si>
  <si>
    <t>BELANJA DAERAH</t>
  </si>
  <si>
    <t>II</t>
  </si>
  <si>
    <t>Dana Desa</t>
  </si>
  <si>
    <t xml:space="preserve">Bantuan Keuangan Pemprov./Pemda Lainnya </t>
  </si>
  <si>
    <t>Dana Penyesuaian/Otonomi Khusus</t>
  </si>
  <si>
    <t>Bagi Hasil Pajak/Ret Pemprov./Pemda Lainnya</t>
  </si>
  <si>
    <t>Pendapatan Hibah</t>
  </si>
  <si>
    <t>Lain-lain Pendapatan Yang Sah</t>
  </si>
  <si>
    <t>3.</t>
  </si>
  <si>
    <t>Dana Alokasi Khusus</t>
  </si>
  <si>
    <t>Dana Alokasi Umum</t>
  </si>
  <si>
    <t>Bagi Hasil Bukan Pajak/SDA</t>
  </si>
  <si>
    <t>Bagi Hasil Pajak</t>
  </si>
  <si>
    <t>Dana Perimbangan</t>
  </si>
  <si>
    <t>Lain-lain Pendapatan PAD Yang Sah</t>
  </si>
  <si>
    <t>Hasil Pengelolaan Kekayaan Daerah Yang Dipisahkan</t>
  </si>
  <si>
    <t>Retribusi Daerah</t>
  </si>
  <si>
    <t>Pajak Daerah</t>
  </si>
  <si>
    <t>Penpatan Asli Daerah (PAD)</t>
  </si>
  <si>
    <t>PENDAPATAN DAERAH</t>
  </si>
  <si>
    <t>I</t>
  </si>
  <si>
    <t>KECAMATAN TRETEP</t>
  </si>
  <si>
    <t>KECAMATAN GEMAWANG</t>
  </si>
  <si>
    <t>KECAMATAN SELOPAMPANG</t>
  </si>
  <si>
    <t>KECAMATAN TLOGOMULYO</t>
  </si>
  <si>
    <t>KECAMATAN    BANSARI</t>
  </si>
  <si>
    <t>KECAMATAN   KLEDUNG</t>
  </si>
  <si>
    <t>KECAMATAN    BEJEN</t>
  </si>
  <si>
    <t>Kel Kranggan</t>
  </si>
  <si>
    <t>KECAMATAN     KRANGGAN</t>
  </si>
  <si>
    <t>KECAMATAN    WONOBOYO</t>
  </si>
  <si>
    <t>KECAMATAN    JUMO</t>
  </si>
  <si>
    <t>Manggong</t>
  </si>
  <si>
    <t>KECAMATAN NGADIREJO</t>
  </si>
  <si>
    <t>KECAMATAN CANDIROTO</t>
  </si>
  <si>
    <t>KECAMATAN KANDANGAN</t>
  </si>
  <si>
    <t>KECAMATAN    KEDU</t>
  </si>
  <si>
    <t>KECAMATAN    BULU</t>
  </si>
  <si>
    <t>Parakan Wetan</t>
  </si>
  <si>
    <t>Parakan Kauman</t>
  </si>
  <si>
    <t>KECAMATAN PARAKAN</t>
  </si>
  <si>
    <t>KECAMATAN KALORAN</t>
  </si>
  <si>
    <t>KECAMATAN PRINGSURAT</t>
  </si>
  <si>
    <t>KECAMATAN TEMBARAK</t>
  </si>
  <si>
    <t>Walut</t>
  </si>
  <si>
    <t>Walsel</t>
  </si>
  <si>
    <t>Sidorejo</t>
  </si>
  <si>
    <t>Madureso</t>
  </si>
  <si>
    <t>Giyanti</t>
  </si>
  <si>
    <t>Purworejo</t>
  </si>
  <si>
    <t>Mungseng</t>
  </si>
  <si>
    <t>Manding</t>
  </si>
  <si>
    <t>Kebonsari</t>
  </si>
  <si>
    <t>Tlogorejo</t>
  </si>
  <si>
    <t>Jurang</t>
  </si>
  <si>
    <t>Kowangan</t>
  </si>
  <si>
    <t>Banyuurip</t>
  </si>
  <si>
    <t>Kertosari</t>
  </si>
  <si>
    <t>Jampirejo</t>
  </si>
  <si>
    <t>Jampiroso</t>
  </si>
  <si>
    <t>Butuh</t>
  </si>
  <si>
    <t>Temanggung II</t>
  </si>
  <si>
    <t>Temanggung I</t>
  </si>
  <si>
    <t>KECAMATAN TEMANGGUNG</t>
  </si>
  <si>
    <t>KESBANGPOL</t>
  </si>
  <si>
    <t>BPBD</t>
  </si>
  <si>
    <t>DPRD</t>
  </si>
  <si>
    <t>SEKRETARIAT DPRD</t>
  </si>
  <si>
    <t>Bagian Humas</t>
  </si>
  <si>
    <t>Bagian Ortala</t>
  </si>
  <si>
    <t>Bagian Umum</t>
  </si>
  <si>
    <t>Bagian Kesra</t>
  </si>
  <si>
    <t>Bagian Pembangunan</t>
  </si>
  <si>
    <t>Bagian Perekonomian</t>
  </si>
  <si>
    <t>Bagian Hukum</t>
  </si>
  <si>
    <t>Pemerintahan Desa</t>
  </si>
  <si>
    <t>Bagian Pemerintahan</t>
  </si>
  <si>
    <t>BUPATI &amp; WAKIL BUPATI</t>
  </si>
  <si>
    <t>BKPSDM</t>
  </si>
  <si>
    <t>BPPKAD</t>
  </si>
  <si>
    <t>Bappeda</t>
  </si>
  <si>
    <t>Inspektorat</t>
  </si>
  <si>
    <t>Dinakan</t>
  </si>
  <si>
    <t>Dinarpus</t>
  </si>
  <si>
    <t>Dinbudpar</t>
  </si>
  <si>
    <t>DPM-PTSP</t>
  </si>
  <si>
    <t>Disperindagkop-UMKM</t>
  </si>
  <si>
    <t>DINKOMINFO</t>
  </si>
  <si>
    <t>Dinas Perhubungan</t>
  </si>
  <si>
    <t>Dinpermades</t>
  </si>
  <si>
    <t>Dindukcapil</t>
  </si>
  <si>
    <t>DLH</t>
  </si>
  <si>
    <t>Dintanpangan</t>
  </si>
  <si>
    <t>DPPKBPPPA</t>
  </si>
  <si>
    <t>Disnaker</t>
  </si>
  <si>
    <t>Dinas Sosial</t>
  </si>
  <si>
    <t>Satpol PP-Damkar</t>
  </si>
  <si>
    <t>D P U</t>
  </si>
  <si>
    <t>R S U</t>
  </si>
  <si>
    <t>Puskesmas Wonoboyo</t>
  </si>
  <si>
    <t>Puskesmas Pare</t>
  </si>
  <si>
    <t>Puskesmas Traji</t>
  </si>
  <si>
    <t>Puskesmas Tepusen</t>
  </si>
  <si>
    <t>Puskesmas Bejen</t>
  </si>
  <si>
    <t>Puskesmas Candiroto</t>
  </si>
  <si>
    <t>Puskesmas Tretep</t>
  </si>
  <si>
    <t>Puskesmas Gemawang</t>
  </si>
  <si>
    <t>Puskesmas Jumo</t>
  </si>
  <si>
    <t>Puskesmas Ngadirejo</t>
  </si>
  <si>
    <t>Puskesmas Kledung</t>
  </si>
  <si>
    <t>Puskesmas Bansari</t>
  </si>
  <si>
    <t>Puskesmas Parakan</t>
  </si>
  <si>
    <t>Puskesmas Kedu</t>
  </si>
  <si>
    <t>Puskesmas Kandangan</t>
  </si>
  <si>
    <t>Puskesmas Kaloran</t>
  </si>
  <si>
    <t>Puskesmas Pringsurat</t>
  </si>
  <si>
    <t>Puskesmas Tlogomulyo</t>
  </si>
  <si>
    <t>Puskesmas Kranggan</t>
  </si>
  <si>
    <t>Puskesmas Temanggung</t>
  </si>
  <si>
    <t>Puskesmas Selopampang</t>
  </si>
  <si>
    <t>Puskesmas Tembarak</t>
  </si>
  <si>
    <t>Puskesmas Bulu</t>
  </si>
  <si>
    <t>Puskesmas Dharmarini</t>
  </si>
  <si>
    <t>Puskesmas Rejosari</t>
  </si>
  <si>
    <t>DINAS KESEHATAN</t>
  </si>
  <si>
    <t>DINAS PENDIDIKAN</t>
  </si>
  <si>
    <t>JUMLAH REALISASI</t>
  </si>
  <si>
    <t>ANGGARAN PERUBAHAN   2017</t>
  </si>
  <si>
    <t>Kewilayahan</t>
  </si>
  <si>
    <t>Kesatuan Bangsa dan Politik</t>
  </si>
  <si>
    <t>Pendukung Penanggulangan Bencana</t>
  </si>
  <si>
    <t>Pendukung DPRD</t>
  </si>
  <si>
    <t>Pendukung Kepala Daerah</t>
  </si>
  <si>
    <t>Kepegawaian</t>
  </si>
  <si>
    <t>Keuangan</t>
  </si>
  <si>
    <t>Perencanaan</t>
  </si>
  <si>
    <t>Pengawasan</t>
  </si>
  <si>
    <t>Kelautan &amp; Perikanan</t>
  </si>
  <si>
    <t>Perpustakaan</t>
  </si>
  <si>
    <t>Kebudayaan</t>
  </si>
  <si>
    <t>Penanaman Modal</t>
  </si>
  <si>
    <t>Koperasi-UKM</t>
  </si>
  <si>
    <t>Perhubungan</t>
  </si>
  <si>
    <t>Permades</t>
  </si>
  <si>
    <t>Kependudukan</t>
  </si>
  <si>
    <t>Lingkungan Hidup</t>
  </si>
  <si>
    <t>Pangan</t>
  </si>
  <si>
    <t>Pemberdy Perempuan &amp; PA</t>
  </si>
  <si>
    <t>Tenaga Kerja</t>
  </si>
  <si>
    <t>Sosial</t>
  </si>
  <si>
    <t>Tramtibumlinmas</t>
  </si>
  <si>
    <t>Pekerjaan Umum</t>
  </si>
  <si>
    <t>Kesehatan</t>
  </si>
  <si>
    <t>Pendidikan</t>
  </si>
  <si>
    <t>URUSAN</t>
  </si>
  <si>
    <t>JUMLAH TOTAL</t>
  </si>
  <si>
    <t>URAIAN</t>
  </si>
  <si>
    <t>NO</t>
  </si>
  <si>
    <t>REKAPITULASI REALISASI APBD TAHUN ANGGARAN 2017 MENURUT URUSAN DAN ORGANISASI</t>
  </si>
  <si>
    <t>PEMERINTAH KABUPATEN TEMANGGUNG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</si>
</sst>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MS Sans Serif"/>
      <family val="2"/>
    </font>
    <font>
      <b/>
      <sz val="8.5"/>
      <name val="Arial"/>
      <family val="2"/>
    </font>
    <font>
      <b/>
      <sz val="8.5"/>
      <name val="MS Sans Serif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1"/>
    <xf numFmtId="37" fontId="1" fillId="0" borderId="0" xfId="1" applyNumberFormat="1" applyAlignment="1">
      <alignment horizontal="right"/>
    </xf>
    <xf numFmtId="0" fontId="1" fillId="0" borderId="0" xfId="1" quotePrefix="1" applyNumberFormat="1"/>
    <xf numFmtId="37" fontId="0" fillId="0" borderId="0" xfId="2" applyNumberFormat="1" applyFont="1" applyAlignment="1">
      <alignment horizontal="right"/>
    </xf>
    <xf numFmtId="41" fontId="1" fillId="0" borderId="0" xfId="1" applyNumberFormat="1"/>
    <xf numFmtId="37" fontId="2" fillId="0" borderId="0" xfId="2" applyNumberFormat="1" applyFont="1" applyAlignment="1">
      <alignment horizontal="right"/>
    </xf>
    <xf numFmtId="41" fontId="0" fillId="0" borderId="0" xfId="2" applyFont="1"/>
    <xf numFmtId="37" fontId="1" fillId="0" borderId="0" xfId="1" applyNumberFormat="1"/>
    <xf numFmtId="41" fontId="2" fillId="0" borderId="0" xfId="1" applyNumberFormat="1" applyFont="1"/>
    <xf numFmtId="41" fontId="2" fillId="0" borderId="0" xfId="2" applyFont="1"/>
    <xf numFmtId="3" fontId="1" fillId="0" borderId="0" xfId="1" applyNumberFormat="1"/>
    <xf numFmtId="41" fontId="3" fillId="0" borderId="0" xfId="2" applyFont="1"/>
    <xf numFmtId="3" fontId="4" fillId="0" borderId="0" xfId="1" applyNumberFormat="1" applyFont="1"/>
    <xf numFmtId="41" fontId="5" fillId="0" borderId="0" xfId="1" applyNumberFormat="1" applyFont="1"/>
    <xf numFmtId="3" fontId="5" fillId="0" borderId="1" xfId="1" applyNumberFormat="1" applyFont="1" applyBorder="1" applyAlignment="1">
      <alignment horizontal="right"/>
    </xf>
    <xf numFmtId="37" fontId="5" fillId="0" borderId="1" xfId="1" applyNumberFormat="1" applyFont="1" applyBorder="1" applyAlignment="1">
      <alignment horizontal="right"/>
    </xf>
    <xf numFmtId="0" fontId="6" fillId="0" borderId="1" xfId="1" quotePrefix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horizontal="right"/>
    </xf>
    <xf numFmtId="3" fontId="5" fillId="0" borderId="3" xfId="1" applyNumberFormat="1" applyFont="1" applyBorder="1" applyAlignment="1">
      <alignment horizontal="right"/>
    </xf>
    <xf numFmtId="37" fontId="5" fillId="0" borderId="2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vertical="center" wrapText="1"/>
    </xf>
    <xf numFmtId="0" fontId="6" fillId="0" borderId="3" xfId="1" quotePrefix="1" applyNumberFormat="1" applyFont="1" applyBorder="1" applyAlignment="1">
      <alignment vertical="center" wrapText="1"/>
    </xf>
    <xf numFmtId="37" fontId="7" fillId="0" borderId="2" xfId="1" applyNumberFormat="1" applyFont="1" applyBorder="1" applyAlignment="1">
      <alignment horizontal="right"/>
    </xf>
    <xf numFmtId="0" fontId="8" fillId="0" borderId="2" xfId="1" applyNumberFormat="1" applyFont="1" applyBorder="1" applyAlignment="1">
      <alignment vertical="center" wrapText="1"/>
    </xf>
    <xf numFmtId="0" fontId="6" fillId="0" borderId="2" xfId="1" quotePrefix="1" applyNumberFormat="1" applyFont="1" applyBorder="1" applyAlignment="1">
      <alignment vertical="center" wrapText="1"/>
    </xf>
    <xf numFmtId="0" fontId="6" fillId="0" borderId="3" xfId="1" applyNumberFormat="1" applyFont="1" applyBorder="1" applyAlignment="1">
      <alignment vertical="center" wrapText="1"/>
    </xf>
    <xf numFmtId="0" fontId="8" fillId="0" borderId="3" xfId="1" applyNumberFormat="1" applyFont="1" applyBorder="1" applyAlignment="1">
      <alignment vertical="center" wrapText="1"/>
    </xf>
    <xf numFmtId="37" fontId="5" fillId="0" borderId="3" xfId="1" applyNumberFormat="1" applyFont="1" applyBorder="1" applyAlignment="1">
      <alignment horizontal="right"/>
    </xf>
    <xf numFmtId="37" fontId="7" fillId="0" borderId="3" xfId="1" applyNumberFormat="1" applyFont="1" applyBorder="1" applyAlignment="1">
      <alignment horizontal="right"/>
    </xf>
    <xf numFmtId="0" fontId="1" fillId="0" borderId="4" xfId="1" applyBorder="1"/>
    <xf numFmtId="3" fontId="7" fillId="0" borderId="3" xfId="1" applyNumberFormat="1" applyFont="1" applyBorder="1" applyAlignment="1">
      <alignment horizontal="right"/>
    </xf>
    <xf numFmtId="37" fontId="5" fillId="0" borderId="3" xfId="1" applyNumberFormat="1" applyFont="1" applyFill="1" applyBorder="1" applyAlignment="1">
      <alignment horizontal="right"/>
    </xf>
    <xf numFmtId="37" fontId="9" fillId="0" borderId="0" xfId="1" applyNumberFormat="1" applyFont="1"/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3" xfId="1" applyNumberFormat="1" applyFont="1" applyFill="1" applyBorder="1" applyAlignment="1">
      <alignment horizontal="right" vertical="center" wrapText="1"/>
    </xf>
    <xf numFmtId="0" fontId="8" fillId="0" borderId="3" xfId="1" quotePrefix="1" applyNumberFormat="1" applyFont="1" applyBorder="1" applyAlignment="1">
      <alignment vertical="center" wrapText="1"/>
    </xf>
    <xf numFmtId="37" fontId="7" fillId="0" borderId="6" xfId="1" applyNumberFormat="1" applyFont="1" applyBorder="1" applyAlignment="1">
      <alignment horizontal="right"/>
    </xf>
    <xf numFmtId="0" fontId="8" fillId="0" borderId="6" xfId="1" quotePrefix="1" applyNumberFormat="1" applyFont="1" applyBorder="1" applyAlignment="1">
      <alignment vertical="center" wrapText="1"/>
    </xf>
    <xf numFmtId="3" fontId="1" fillId="0" borderId="0" xfId="1" applyNumberFormat="1" applyAlignment="1">
      <alignment horizontal="right"/>
    </xf>
    <xf numFmtId="3" fontId="3" fillId="0" borderId="0" xfId="1" applyNumberFormat="1" applyFont="1" applyAlignment="1">
      <alignment horizontal="right"/>
    </xf>
    <xf numFmtId="3" fontId="0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37" fontId="11" fillId="0" borderId="7" xfId="2" applyNumberFormat="1" applyFont="1" applyBorder="1" applyAlignment="1">
      <alignment horizontal="right" vertical="center"/>
    </xf>
    <xf numFmtId="37" fontId="11" fillId="0" borderId="8" xfId="2" applyNumberFormat="1" applyFont="1" applyBorder="1" applyAlignment="1">
      <alignment horizontal="right" vertical="center"/>
    </xf>
    <xf numFmtId="0" fontId="11" fillId="0" borderId="7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3" fontId="10" fillId="0" borderId="9" xfId="2" applyNumberFormat="1" applyFont="1" applyBorder="1" applyAlignment="1">
      <alignment horizontal="right" vertical="center"/>
    </xf>
    <xf numFmtId="3" fontId="10" fillId="0" borderId="4" xfId="2" applyNumberFormat="1" applyFont="1" applyBorder="1" applyAlignment="1">
      <alignment horizontal="right" vertical="center"/>
    </xf>
    <xf numFmtId="37" fontId="10" fillId="0" borderId="9" xfId="2" applyNumberFormat="1" applyFont="1" applyBorder="1" applyAlignment="1">
      <alignment horizontal="right" vertical="center"/>
    </xf>
    <xf numFmtId="0" fontId="10" fillId="0" borderId="9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37" fontId="10" fillId="0" borderId="5" xfId="1" applyNumberFormat="1" applyFont="1" applyFill="1" applyBorder="1" applyAlignment="1">
      <alignment horizontal="right" vertical="center" wrapText="1"/>
    </xf>
    <xf numFmtId="0" fontId="10" fillId="0" borderId="5" xfId="1" applyFont="1" applyBorder="1" applyAlignment="1">
      <alignment horizontal="left" vertical="center" indent="1"/>
    </xf>
    <xf numFmtId="0" fontId="10" fillId="0" borderId="3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right"/>
    </xf>
    <xf numFmtId="37" fontId="10" fillId="0" borderId="5" xfId="2" applyNumberFormat="1" applyFont="1" applyFill="1" applyBorder="1" applyAlignment="1">
      <alignment horizontal="right" vertical="center"/>
    </xf>
    <xf numFmtId="0" fontId="10" fillId="0" borderId="5" xfId="1" applyFont="1" applyBorder="1" applyAlignment="1">
      <alignment vertical="center"/>
    </xf>
    <xf numFmtId="3" fontId="10" fillId="0" borderId="5" xfId="2" applyNumberFormat="1" applyFont="1" applyBorder="1" applyAlignment="1">
      <alignment horizontal="right" vertical="center"/>
    </xf>
    <xf numFmtId="3" fontId="10" fillId="0" borderId="3" xfId="2" applyNumberFormat="1" applyFont="1" applyBorder="1" applyAlignment="1">
      <alignment horizontal="right" vertical="center"/>
    </xf>
    <xf numFmtId="37" fontId="10" fillId="0" borderId="5" xfId="2" applyNumberFormat="1" applyFont="1" applyBorder="1" applyAlignment="1">
      <alignment horizontal="right" vertical="center"/>
    </xf>
    <xf numFmtId="0" fontId="10" fillId="0" borderId="5" xfId="1" applyFont="1" applyFill="1" applyBorder="1" applyAlignment="1">
      <alignment vertical="center"/>
    </xf>
    <xf numFmtId="3" fontId="10" fillId="0" borderId="5" xfId="2" applyNumberFormat="1" applyFont="1" applyFill="1" applyBorder="1" applyAlignment="1">
      <alignment horizontal="right" vertical="center"/>
    </xf>
    <xf numFmtId="3" fontId="11" fillId="0" borderId="5" xfId="2" applyNumberFormat="1" applyFont="1" applyBorder="1" applyAlignment="1">
      <alignment horizontal="right" vertical="center"/>
    </xf>
    <xf numFmtId="3" fontId="11" fillId="0" borderId="3" xfId="2" applyNumberFormat="1" applyFont="1" applyBorder="1" applyAlignment="1">
      <alignment horizontal="right" vertical="center"/>
    </xf>
    <xf numFmtId="37" fontId="11" fillId="0" borderId="5" xfId="2" applyNumberFormat="1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" fillId="0" borderId="0" xfId="1" applyFill="1"/>
    <xf numFmtId="3" fontId="11" fillId="0" borderId="9" xfId="2" applyNumberFormat="1" applyFont="1" applyFill="1" applyBorder="1" applyAlignment="1">
      <alignment horizontal="right" vertical="center"/>
    </xf>
    <xf numFmtId="3" fontId="11" fillId="0" borderId="4" xfId="2" applyNumberFormat="1" applyFont="1" applyFill="1" applyBorder="1" applyAlignment="1">
      <alignment horizontal="right" vertical="center"/>
    </xf>
    <xf numFmtId="3" fontId="12" fillId="0" borderId="9" xfId="2" applyNumberFormat="1" applyFont="1" applyFill="1" applyBorder="1" applyAlignment="1">
      <alignment horizontal="right" vertical="center"/>
    </xf>
    <xf numFmtId="37" fontId="11" fillId="0" borderId="9" xfId="2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vertical="center"/>
    </xf>
    <xf numFmtId="0" fontId="11" fillId="0" borderId="4" xfId="1" applyFont="1" applyFill="1" applyBorder="1" applyAlignment="1">
      <alignment horizontal="center" vertical="center"/>
    </xf>
    <xf numFmtId="3" fontId="11" fillId="0" borderId="7" xfId="2" applyNumberFormat="1" applyFont="1" applyFill="1" applyBorder="1" applyAlignment="1">
      <alignment horizontal="right" vertical="center"/>
    </xf>
    <xf numFmtId="3" fontId="11" fillId="0" borderId="8" xfId="2" applyNumberFormat="1" applyFont="1" applyFill="1" applyBorder="1" applyAlignment="1">
      <alignment horizontal="right" vertical="center"/>
    </xf>
    <xf numFmtId="3" fontId="11" fillId="2" borderId="7" xfId="2" applyNumberFormat="1" applyFont="1" applyFill="1" applyBorder="1" applyAlignment="1">
      <alignment horizontal="right" vertical="center"/>
    </xf>
    <xf numFmtId="37" fontId="11" fillId="0" borderId="7" xfId="2" applyNumberFormat="1" applyFont="1" applyFill="1" applyBorder="1" applyAlignment="1">
      <alignment horizontal="right" vertical="center"/>
    </xf>
    <xf numFmtId="0" fontId="11" fillId="0" borderId="7" xfId="1" applyFont="1" applyFill="1" applyBorder="1" applyAlignment="1">
      <alignment vertical="center"/>
    </xf>
    <xf numFmtId="0" fontId="11" fillId="0" borderId="8" xfId="1" applyFont="1" applyFill="1" applyBorder="1" applyAlignment="1">
      <alignment horizontal="center" vertical="center"/>
    </xf>
    <xf numFmtId="0" fontId="3" fillId="0" borderId="0" xfId="1" applyFont="1"/>
    <xf numFmtId="3" fontId="10" fillId="0" borderId="11" xfId="1" applyNumberFormat="1" applyFont="1" applyFill="1" applyBorder="1" applyAlignment="1">
      <alignment horizontal="right" vertical="center"/>
    </xf>
    <xf numFmtId="3" fontId="13" fillId="0" borderId="11" xfId="1" applyNumberFormat="1" applyFont="1" applyFill="1" applyBorder="1" applyAlignment="1">
      <alignment horizontal="right" vertical="center"/>
    </xf>
    <xf numFmtId="3" fontId="10" fillId="0" borderId="12" xfId="1" applyNumberFormat="1" applyFont="1" applyFill="1" applyBorder="1" applyAlignment="1">
      <alignment horizontal="right" vertical="center"/>
    </xf>
    <xf numFmtId="37" fontId="10" fillId="0" borderId="11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right" vertical="center"/>
    </xf>
    <xf numFmtId="3" fontId="10" fillId="0" borderId="4" xfId="1" applyNumberFormat="1" applyFont="1" applyFill="1" applyBorder="1" applyAlignment="1">
      <alignment horizontal="right" vertical="center"/>
    </xf>
    <xf numFmtId="37" fontId="10" fillId="0" borderId="9" xfId="1" applyNumberFormat="1" applyFont="1" applyBorder="1" applyAlignment="1">
      <alignment horizontal="righ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horizontal="right" vertical="center"/>
    </xf>
    <xf numFmtId="37" fontId="10" fillId="0" borderId="3" xfId="1" applyNumberFormat="1" applyFont="1" applyBorder="1" applyAlignment="1">
      <alignment horizontal="righ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/>
    </xf>
    <xf numFmtId="37" fontId="10" fillId="0" borderId="3" xfId="2" applyNumberFormat="1" applyFont="1" applyBorder="1" applyAlignment="1">
      <alignment horizontal="right" vertical="center"/>
    </xf>
    <xf numFmtId="37" fontId="10" fillId="0" borderId="9" xfId="1" applyNumberFormat="1" applyFont="1" applyFill="1" applyBorder="1" applyAlignment="1">
      <alignment horizontal="right" vertical="center" wrapText="1"/>
    </xf>
    <xf numFmtId="37" fontId="11" fillId="0" borderId="5" xfId="1" applyNumberFormat="1" applyFont="1" applyFill="1" applyBorder="1" applyAlignment="1">
      <alignment horizontal="right" vertical="center" wrapText="1"/>
    </xf>
    <xf numFmtId="0" fontId="11" fillId="0" borderId="5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/>
    </xf>
    <xf numFmtId="3" fontId="3" fillId="0" borderId="0" xfId="1" applyNumberFormat="1" applyFont="1"/>
    <xf numFmtId="3" fontId="11" fillId="0" borderId="5" xfId="1" applyNumberFormat="1" applyFont="1" applyFill="1" applyBorder="1" applyAlignment="1">
      <alignment horizontal="right" vertical="center" wrapText="1"/>
    </xf>
    <xf numFmtId="3" fontId="14" fillId="0" borderId="0" xfId="1" applyNumberFormat="1" applyFont="1"/>
    <xf numFmtId="0" fontId="10" fillId="0" borderId="5" xfId="1" applyFont="1" applyBorder="1" applyAlignment="1">
      <alignment horizontal="left" vertical="center" wrapText="1"/>
    </xf>
    <xf numFmtId="0" fontId="3" fillId="0" borderId="3" xfId="1" applyFont="1" applyBorder="1"/>
    <xf numFmtId="37" fontId="10" fillId="0" borderId="3" xfId="2" applyNumberFormat="1" applyFont="1" applyFill="1" applyBorder="1" applyAlignment="1">
      <alignment horizontal="right" vertical="center"/>
    </xf>
    <xf numFmtId="3" fontId="11" fillId="0" borderId="9" xfId="1" applyNumberFormat="1" applyFont="1" applyFill="1" applyBorder="1" applyAlignment="1">
      <alignment horizontal="right" vertical="center" wrapText="1"/>
    </xf>
    <xf numFmtId="37" fontId="11" fillId="0" borderId="9" xfId="1" applyNumberFormat="1" applyFont="1" applyFill="1" applyBorder="1" applyAlignment="1">
      <alignment horizontal="right" vertical="center" wrapText="1"/>
    </xf>
    <xf numFmtId="0" fontId="11" fillId="0" borderId="9" xfId="1" applyFont="1" applyFill="1" applyBorder="1" applyAlignment="1">
      <alignment horizontal="left" vertical="center"/>
    </xf>
    <xf numFmtId="3" fontId="11" fillId="0" borderId="7" xfId="2" applyNumberFormat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37" fontId="11" fillId="3" borderId="7" xfId="1" applyNumberFormat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vertical="center" wrapText="1"/>
    </xf>
    <xf numFmtId="0" fontId="1" fillId="0" borderId="0" xfId="1" applyAlignment="1"/>
    <xf numFmtId="0" fontId="2" fillId="0" borderId="0" xfId="1" applyFont="1" applyAlignment="1">
      <alignment horizontal="center"/>
    </xf>
    <xf numFmtId="37" fontId="2" fillId="0" borderId="0" xfId="1" applyNumberFormat="1" applyFont="1" applyAlignment="1">
      <alignment horizontal="right"/>
    </xf>
    <xf numFmtId="0" fontId="4" fillId="0" borderId="0" xfId="1" applyFont="1"/>
    <xf numFmtId="0" fontId="15" fillId="0" borderId="0" xfId="1" applyFont="1" applyAlignment="1"/>
    <xf numFmtId="0" fontId="15" fillId="0" borderId="0" xfId="1" applyFont="1"/>
    <xf numFmtId="0" fontId="2" fillId="0" borderId="0" xfId="1" applyFont="1" applyAlignment="1">
      <alignment horizontal="center"/>
    </xf>
    <xf numFmtId="0" fontId="11" fillId="3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10" xfId="1" applyFont="1" applyBorder="1" applyAlignment="1">
      <alignment horizontal="center"/>
    </xf>
    <xf numFmtId="0" fontId="11" fillId="3" borderId="14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1" fillId="3" borderId="15" xfId="1" applyFont="1" applyFill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12" xfId="1" applyBorder="1" applyAlignment="1">
      <alignment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7~1\AppData\Local\Temp\LAMPIRAN%20REKAP%20LRA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APATAN"/>
      <sheetName val="REKAP APBD DINAS"/>
      <sheetName val="REKAP APBD DINAS SAP"/>
      <sheetName val="REKAP HIT Potrait"/>
      <sheetName val="REKAP HIT"/>
      <sheetName val="SAP"/>
      <sheetName val="SAP AUDITED"/>
      <sheetName val="COCOKAN"/>
      <sheetName val="REKAP HIT KOMPAR"/>
      <sheetName val="Sheet2"/>
      <sheetName val="Sheet1"/>
      <sheetName val="Sheet3"/>
      <sheetName val="Sheet4"/>
    </sheetNames>
    <sheetDataSet>
      <sheetData sheetId="0">
        <row r="12">
          <cell r="P12">
            <v>38293645332</v>
          </cell>
        </row>
        <row r="43">
          <cell r="P43">
            <v>5495606200</v>
          </cell>
        </row>
        <row r="50">
          <cell r="P50">
            <v>825894500</v>
          </cell>
        </row>
        <row r="53">
          <cell r="P53">
            <v>32354000</v>
          </cell>
        </row>
        <row r="56">
          <cell r="P56">
            <v>701193000</v>
          </cell>
        </row>
        <row r="58">
          <cell r="P58">
            <v>4669028250</v>
          </cell>
        </row>
        <row r="79">
          <cell r="P79">
            <v>968000</v>
          </cell>
        </row>
        <row r="80">
          <cell r="P80">
            <v>900000</v>
          </cell>
        </row>
        <row r="81">
          <cell r="P81">
            <v>1200000</v>
          </cell>
        </row>
        <row r="84">
          <cell r="P84">
            <v>5200000</v>
          </cell>
        </row>
        <row r="86">
          <cell r="P86">
            <v>88300000</v>
          </cell>
        </row>
        <row r="92">
          <cell r="P92">
            <v>32925000</v>
          </cell>
        </row>
        <row r="93">
          <cell r="P93">
            <v>9282000</v>
          </cell>
        </row>
        <row r="95">
          <cell r="P95">
            <v>227887000</v>
          </cell>
        </row>
        <row r="97">
          <cell r="P97">
            <v>36147000</v>
          </cell>
        </row>
        <row r="99">
          <cell r="P99">
            <v>91229000</v>
          </cell>
        </row>
        <row r="101">
          <cell r="P101">
            <v>41865000</v>
          </cell>
        </row>
        <row r="102">
          <cell r="P102">
            <v>1200000</v>
          </cell>
        </row>
        <row r="104">
          <cell r="P104">
            <v>70875000</v>
          </cell>
        </row>
        <row r="105">
          <cell r="P105">
            <v>43307920</v>
          </cell>
        </row>
        <row r="106">
          <cell r="P106">
            <v>315442100</v>
          </cell>
        </row>
        <row r="107">
          <cell r="P107">
            <v>392000000</v>
          </cell>
        </row>
        <row r="110">
          <cell r="P110">
            <v>1904189942</v>
          </cell>
        </row>
        <row r="111">
          <cell r="P111">
            <v>202040244</v>
          </cell>
        </row>
        <row r="114">
          <cell r="P114">
            <v>15010000</v>
          </cell>
        </row>
        <row r="115">
          <cell r="P115">
            <v>12375000</v>
          </cell>
        </row>
        <row r="116">
          <cell r="P116">
            <v>848220500</v>
          </cell>
        </row>
        <row r="117">
          <cell r="P117">
            <v>246399600</v>
          </cell>
        </row>
        <row r="119">
          <cell r="P119">
            <v>13758155041</v>
          </cell>
        </row>
        <row r="133">
          <cell r="P133">
            <v>13160000</v>
          </cell>
        </row>
        <row r="134">
          <cell r="P134">
            <v>25000000</v>
          </cell>
        </row>
        <row r="135">
          <cell r="P135">
            <v>24450000</v>
          </cell>
        </row>
        <row r="136">
          <cell r="P136">
            <v>4734928918</v>
          </cell>
        </row>
        <row r="144">
          <cell r="P144">
            <v>0</v>
          </cell>
        </row>
        <row r="146">
          <cell r="P146">
            <v>2680105327</v>
          </cell>
        </row>
        <row r="148">
          <cell r="P148">
            <v>10555339896</v>
          </cell>
        </row>
        <row r="153">
          <cell r="P153">
            <v>8774900</v>
          </cell>
        </row>
        <row r="154">
          <cell r="P154">
            <v>184930000</v>
          </cell>
        </row>
        <row r="156">
          <cell r="P156">
            <v>126004609956</v>
          </cell>
        </row>
        <row r="158">
          <cell r="P158">
            <v>0</v>
          </cell>
        </row>
        <row r="159">
          <cell r="P159">
            <v>1198995000</v>
          </cell>
        </row>
        <row r="160">
          <cell r="P160">
            <v>1975000</v>
          </cell>
        </row>
        <row r="162">
          <cell r="P162">
            <v>1226113000</v>
          </cell>
        </row>
        <row r="163">
          <cell r="P163">
            <v>1625051750</v>
          </cell>
        </row>
        <row r="164">
          <cell r="P164">
            <v>1429282500</v>
          </cell>
        </row>
        <row r="165">
          <cell r="P165">
            <v>833361650</v>
          </cell>
        </row>
        <row r="166">
          <cell r="P166">
            <v>1413788400</v>
          </cell>
        </row>
        <row r="167">
          <cell r="P167">
            <v>850233000</v>
          </cell>
        </row>
        <row r="168">
          <cell r="P168">
            <v>689909625</v>
          </cell>
        </row>
        <row r="169">
          <cell r="P169">
            <v>1296588300</v>
          </cell>
        </row>
        <row r="170">
          <cell r="P170">
            <v>868786375</v>
          </cell>
        </row>
        <row r="171">
          <cell r="P171">
            <v>1356614750</v>
          </cell>
        </row>
        <row r="172">
          <cell r="P172">
            <v>1211783750</v>
          </cell>
        </row>
        <row r="173">
          <cell r="P173">
            <v>966091875</v>
          </cell>
        </row>
        <row r="174">
          <cell r="P174">
            <v>707705875</v>
          </cell>
        </row>
        <row r="175">
          <cell r="P175">
            <v>867003000</v>
          </cell>
        </row>
        <row r="176">
          <cell r="P176">
            <v>2306940300</v>
          </cell>
        </row>
        <row r="177">
          <cell r="P177">
            <v>834218000</v>
          </cell>
        </row>
        <row r="178">
          <cell r="P178">
            <v>1207124700</v>
          </cell>
        </row>
        <row r="179">
          <cell r="P179">
            <v>701357250</v>
          </cell>
        </row>
        <row r="180">
          <cell r="P180">
            <v>1223713250</v>
          </cell>
        </row>
        <row r="181">
          <cell r="P181">
            <v>1133878500</v>
          </cell>
        </row>
        <row r="182">
          <cell r="P182">
            <v>524070000</v>
          </cell>
        </row>
        <row r="183">
          <cell r="P183">
            <v>615854500</v>
          </cell>
        </row>
        <row r="184">
          <cell r="P184">
            <v>631755600</v>
          </cell>
        </row>
        <row r="185">
          <cell r="P185">
            <v>770900750</v>
          </cell>
        </row>
        <row r="186">
          <cell r="P186">
            <v>174024000</v>
          </cell>
        </row>
        <row r="187">
          <cell r="P187">
            <v>68267287</v>
          </cell>
        </row>
        <row r="190">
          <cell r="P190">
            <v>3402094950</v>
          </cell>
        </row>
        <row r="191">
          <cell r="P191">
            <v>66043576839</v>
          </cell>
        </row>
        <row r="200">
          <cell r="P200">
            <v>23406803928</v>
          </cell>
        </row>
        <row r="203">
          <cell r="P203">
            <v>32642396719</v>
          </cell>
        </row>
        <row r="210">
          <cell r="P210">
            <v>793801136000</v>
          </cell>
        </row>
        <row r="214">
          <cell r="P214">
            <v>227597740094</v>
          </cell>
        </row>
        <row r="244">
          <cell r="P244">
            <v>1427200740</v>
          </cell>
        </row>
        <row r="247">
          <cell r="P247">
            <v>92719259000</v>
          </cell>
        </row>
        <row r="257">
          <cell r="P257">
            <v>50197943000</v>
          </cell>
        </row>
        <row r="262">
          <cell r="P262">
            <v>42081248000</v>
          </cell>
        </row>
        <row r="265">
          <cell r="P265">
            <v>207451723000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26"/>
  <sheetViews>
    <sheetView tabSelected="1" zoomScaleSheetLayoutView="100" workbookViewId="0">
      <pane xSplit="4" ySplit="7" topLeftCell="AR47" activePane="bottomRight" state="frozen"/>
      <selection activeCell="D90" sqref="D90"/>
      <selection pane="topRight" activeCell="D90" sqref="D90"/>
      <selection pane="bottomLeft" activeCell="D90" sqref="D90"/>
      <selection pane="bottomRight" activeCell="AS47" sqref="AS47"/>
    </sheetView>
  </sheetViews>
  <sheetFormatPr defaultRowHeight="12.75" x14ac:dyDescent="0.2"/>
  <cols>
    <col min="1" max="1" width="7" style="1" customWidth="1"/>
    <col min="2" max="2" width="34.85546875" style="1" customWidth="1"/>
    <col min="3" max="3" width="17.28515625" style="2" customWidth="1"/>
    <col min="4" max="4" width="15.140625" style="1" customWidth="1"/>
    <col min="5" max="5" width="14.85546875" style="1" customWidth="1"/>
    <col min="6" max="6" width="14.42578125" style="1" customWidth="1"/>
    <col min="7" max="7" width="13.85546875" style="1" customWidth="1"/>
    <col min="8" max="8" width="15" style="1" customWidth="1"/>
    <col min="9" max="18" width="13.85546875" style="1" customWidth="1"/>
    <col min="19" max="19" width="14.7109375" style="1" customWidth="1"/>
    <col min="20" max="31" width="13.85546875" style="1" customWidth="1"/>
    <col min="32" max="32" width="13.7109375" style="1" customWidth="1"/>
    <col min="33" max="33" width="14.28515625" style="1" customWidth="1"/>
    <col min="34" max="34" width="15.140625" style="1" customWidth="1"/>
    <col min="35" max="36" width="13.7109375" style="1" customWidth="1"/>
    <col min="37" max="37" width="14.42578125" style="1" customWidth="1"/>
    <col min="38" max="42" width="13.7109375" style="1" customWidth="1"/>
    <col min="43" max="43" width="13.85546875" style="1" customWidth="1"/>
    <col min="44" max="45" width="13.28515625" style="1" customWidth="1"/>
    <col min="46" max="46" width="18.28515625" style="1" customWidth="1"/>
    <col min="47" max="47" width="13.7109375" style="1" customWidth="1"/>
    <col min="48" max="48" width="13.42578125" style="1" customWidth="1"/>
    <col min="49" max="49" width="13.140625" style="1" customWidth="1"/>
    <col min="50" max="50" width="13.85546875" style="1" customWidth="1"/>
    <col min="51" max="51" width="14.42578125" style="1" hidden="1" customWidth="1"/>
    <col min="52" max="52" width="13.5703125" style="1" customWidth="1"/>
    <col min="53" max="53" width="13.7109375" style="1" customWidth="1"/>
    <col min="54" max="62" width="13.5703125" style="1" customWidth="1"/>
    <col min="63" max="63" width="14.85546875" style="1" customWidth="1"/>
    <col min="64" max="64" width="14.28515625" style="1" customWidth="1"/>
    <col min="65" max="65" width="15.28515625" style="1" customWidth="1"/>
    <col min="66" max="66" width="14.28515625" style="1" customWidth="1"/>
    <col min="67" max="87" width="13.85546875" style="1" customWidth="1"/>
    <col min="88" max="88" width="13.7109375" style="1" customWidth="1"/>
    <col min="89" max="89" width="14.28515625" style="1" customWidth="1"/>
    <col min="90" max="92" width="13.85546875" style="1" customWidth="1"/>
    <col min="93" max="93" width="13.28515625" style="1" customWidth="1"/>
    <col min="94" max="94" width="14.28515625" style="1" customWidth="1"/>
    <col min="95" max="99" width="13.7109375" style="1" customWidth="1"/>
    <col min="100" max="102" width="14.28515625" style="1" customWidth="1"/>
    <col min="103" max="103" width="14.42578125" style="1" customWidth="1"/>
    <col min="104" max="105" width="14.5703125" style="1" customWidth="1"/>
    <col min="106" max="106" width="14.28515625" style="1" customWidth="1"/>
    <col min="107" max="107" width="14.42578125" style="1" customWidth="1"/>
    <col min="108" max="108" width="14.5703125" style="1" customWidth="1"/>
    <col min="109" max="109" width="15.28515625" style="1" customWidth="1"/>
    <col min="110" max="110" width="17" style="1" customWidth="1"/>
    <col min="111" max="111" width="9.140625" style="1"/>
    <col min="112" max="112" width="15.42578125" style="1" customWidth="1"/>
    <col min="113" max="256" width="9.140625" style="1"/>
    <col min="257" max="257" width="7" style="1" customWidth="1"/>
    <col min="258" max="258" width="34.85546875" style="1" customWidth="1"/>
    <col min="259" max="259" width="17.28515625" style="1" customWidth="1"/>
    <col min="260" max="260" width="15.140625" style="1" customWidth="1"/>
    <col min="261" max="261" width="14.85546875" style="1" customWidth="1"/>
    <col min="262" max="262" width="14.42578125" style="1" customWidth="1"/>
    <col min="263" max="263" width="13.85546875" style="1" customWidth="1"/>
    <col min="264" max="264" width="15" style="1" customWidth="1"/>
    <col min="265" max="274" width="13.85546875" style="1" customWidth="1"/>
    <col min="275" max="275" width="14.7109375" style="1" customWidth="1"/>
    <col min="276" max="287" width="13.85546875" style="1" customWidth="1"/>
    <col min="288" max="288" width="13.7109375" style="1" customWidth="1"/>
    <col min="289" max="289" width="14.28515625" style="1" customWidth="1"/>
    <col min="290" max="290" width="15.140625" style="1" customWidth="1"/>
    <col min="291" max="292" width="13.7109375" style="1" customWidth="1"/>
    <col min="293" max="293" width="14.42578125" style="1" customWidth="1"/>
    <col min="294" max="298" width="13.7109375" style="1" customWidth="1"/>
    <col min="299" max="299" width="13.85546875" style="1" customWidth="1"/>
    <col min="300" max="301" width="13.28515625" style="1" customWidth="1"/>
    <col min="302" max="302" width="18.28515625" style="1" customWidth="1"/>
    <col min="303" max="303" width="13.7109375" style="1" customWidth="1"/>
    <col min="304" max="304" width="13.42578125" style="1" customWidth="1"/>
    <col min="305" max="305" width="13.140625" style="1" customWidth="1"/>
    <col min="306" max="306" width="13.85546875" style="1" customWidth="1"/>
    <col min="307" max="307" width="14.42578125" style="1" customWidth="1"/>
    <col min="308" max="308" width="13.5703125" style="1" customWidth="1"/>
    <col min="309" max="309" width="13.7109375" style="1" customWidth="1"/>
    <col min="310" max="318" width="13.5703125" style="1" customWidth="1"/>
    <col min="319" max="319" width="14.85546875" style="1" customWidth="1"/>
    <col min="320" max="320" width="14.28515625" style="1" customWidth="1"/>
    <col min="321" max="321" width="15.28515625" style="1" customWidth="1"/>
    <col min="322" max="322" width="14.28515625" style="1" customWidth="1"/>
    <col min="323" max="343" width="13.85546875" style="1" customWidth="1"/>
    <col min="344" max="344" width="13.7109375" style="1" customWidth="1"/>
    <col min="345" max="345" width="14.28515625" style="1" customWidth="1"/>
    <col min="346" max="348" width="13.85546875" style="1" customWidth="1"/>
    <col min="349" max="349" width="13.28515625" style="1" customWidth="1"/>
    <col min="350" max="350" width="14.28515625" style="1" customWidth="1"/>
    <col min="351" max="355" width="13.7109375" style="1" customWidth="1"/>
    <col min="356" max="358" width="14.28515625" style="1" customWidth="1"/>
    <col min="359" max="359" width="14.42578125" style="1" customWidth="1"/>
    <col min="360" max="361" width="14.5703125" style="1" customWidth="1"/>
    <col min="362" max="362" width="14.28515625" style="1" customWidth="1"/>
    <col min="363" max="363" width="14.42578125" style="1" customWidth="1"/>
    <col min="364" max="364" width="14.5703125" style="1" customWidth="1"/>
    <col min="365" max="365" width="15.28515625" style="1" customWidth="1"/>
    <col min="366" max="366" width="17" style="1" customWidth="1"/>
    <col min="367" max="367" width="9.140625" style="1"/>
    <col min="368" max="368" width="15.42578125" style="1" customWidth="1"/>
    <col min="369" max="512" width="9.140625" style="1"/>
    <col min="513" max="513" width="7" style="1" customWidth="1"/>
    <col min="514" max="514" width="34.85546875" style="1" customWidth="1"/>
    <col min="515" max="515" width="17.28515625" style="1" customWidth="1"/>
    <col min="516" max="516" width="15.140625" style="1" customWidth="1"/>
    <col min="517" max="517" width="14.85546875" style="1" customWidth="1"/>
    <col min="518" max="518" width="14.42578125" style="1" customWidth="1"/>
    <col min="519" max="519" width="13.85546875" style="1" customWidth="1"/>
    <col min="520" max="520" width="15" style="1" customWidth="1"/>
    <col min="521" max="530" width="13.85546875" style="1" customWidth="1"/>
    <col min="531" max="531" width="14.7109375" style="1" customWidth="1"/>
    <col min="532" max="543" width="13.85546875" style="1" customWidth="1"/>
    <col min="544" max="544" width="13.7109375" style="1" customWidth="1"/>
    <col min="545" max="545" width="14.28515625" style="1" customWidth="1"/>
    <col min="546" max="546" width="15.140625" style="1" customWidth="1"/>
    <col min="547" max="548" width="13.7109375" style="1" customWidth="1"/>
    <col min="549" max="549" width="14.42578125" style="1" customWidth="1"/>
    <col min="550" max="554" width="13.7109375" style="1" customWidth="1"/>
    <col min="555" max="555" width="13.85546875" style="1" customWidth="1"/>
    <col min="556" max="557" width="13.28515625" style="1" customWidth="1"/>
    <col min="558" max="558" width="18.28515625" style="1" customWidth="1"/>
    <col min="559" max="559" width="13.7109375" style="1" customWidth="1"/>
    <col min="560" max="560" width="13.42578125" style="1" customWidth="1"/>
    <col min="561" max="561" width="13.140625" style="1" customWidth="1"/>
    <col min="562" max="562" width="13.85546875" style="1" customWidth="1"/>
    <col min="563" max="563" width="14.42578125" style="1" customWidth="1"/>
    <col min="564" max="564" width="13.5703125" style="1" customWidth="1"/>
    <col min="565" max="565" width="13.7109375" style="1" customWidth="1"/>
    <col min="566" max="574" width="13.5703125" style="1" customWidth="1"/>
    <col min="575" max="575" width="14.85546875" style="1" customWidth="1"/>
    <col min="576" max="576" width="14.28515625" style="1" customWidth="1"/>
    <col min="577" max="577" width="15.28515625" style="1" customWidth="1"/>
    <col min="578" max="578" width="14.28515625" style="1" customWidth="1"/>
    <col min="579" max="599" width="13.85546875" style="1" customWidth="1"/>
    <col min="600" max="600" width="13.7109375" style="1" customWidth="1"/>
    <col min="601" max="601" width="14.28515625" style="1" customWidth="1"/>
    <col min="602" max="604" width="13.85546875" style="1" customWidth="1"/>
    <col min="605" max="605" width="13.28515625" style="1" customWidth="1"/>
    <col min="606" max="606" width="14.28515625" style="1" customWidth="1"/>
    <col min="607" max="611" width="13.7109375" style="1" customWidth="1"/>
    <col min="612" max="614" width="14.28515625" style="1" customWidth="1"/>
    <col min="615" max="615" width="14.42578125" style="1" customWidth="1"/>
    <col min="616" max="617" width="14.5703125" style="1" customWidth="1"/>
    <col min="618" max="618" width="14.28515625" style="1" customWidth="1"/>
    <col min="619" max="619" width="14.42578125" style="1" customWidth="1"/>
    <col min="620" max="620" width="14.5703125" style="1" customWidth="1"/>
    <col min="621" max="621" width="15.28515625" style="1" customWidth="1"/>
    <col min="622" max="622" width="17" style="1" customWidth="1"/>
    <col min="623" max="623" width="9.140625" style="1"/>
    <col min="624" max="624" width="15.42578125" style="1" customWidth="1"/>
    <col min="625" max="768" width="9.140625" style="1"/>
    <col min="769" max="769" width="7" style="1" customWidth="1"/>
    <col min="770" max="770" width="34.85546875" style="1" customWidth="1"/>
    <col min="771" max="771" width="17.28515625" style="1" customWidth="1"/>
    <col min="772" max="772" width="15.140625" style="1" customWidth="1"/>
    <col min="773" max="773" width="14.85546875" style="1" customWidth="1"/>
    <col min="774" max="774" width="14.42578125" style="1" customWidth="1"/>
    <col min="775" max="775" width="13.85546875" style="1" customWidth="1"/>
    <col min="776" max="776" width="15" style="1" customWidth="1"/>
    <col min="777" max="786" width="13.85546875" style="1" customWidth="1"/>
    <col min="787" max="787" width="14.7109375" style="1" customWidth="1"/>
    <col min="788" max="799" width="13.85546875" style="1" customWidth="1"/>
    <col min="800" max="800" width="13.7109375" style="1" customWidth="1"/>
    <col min="801" max="801" width="14.28515625" style="1" customWidth="1"/>
    <col min="802" max="802" width="15.140625" style="1" customWidth="1"/>
    <col min="803" max="804" width="13.7109375" style="1" customWidth="1"/>
    <col min="805" max="805" width="14.42578125" style="1" customWidth="1"/>
    <col min="806" max="810" width="13.7109375" style="1" customWidth="1"/>
    <col min="811" max="811" width="13.85546875" style="1" customWidth="1"/>
    <col min="812" max="813" width="13.28515625" style="1" customWidth="1"/>
    <col min="814" max="814" width="18.28515625" style="1" customWidth="1"/>
    <col min="815" max="815" width="13.7109375" style="1" customWidth="1"/>
    <col min="816" max="816" width="13.42578125" style="1" customWidth="1"/>
    <col min="817" max="817" width="13.140625" style="1" customWidth="1"/>
    <col min="818" max="818" width="13.85546875" style="1" customWidth="1"/>
    <col min="819" max="819" width="14.42578125" style="1" customWidth="1"/>
    <col min="820" max="820" width="13.5703125" style="1" customWidth="1"/>
    <col min="821" max="821" width="13.7109375" style="1" customWidth="1"/>
    <col min="822" max="830" width="13.5703125" style="1" customWidth="1"/>
    <col min="831" max="831" width="14.85546875" style="1" customWidth="1"/>
    <col min="832" max="832" width="14.28515625" style="1" customWidth="1"/>
    <col min="833" max="833" width="15.28515625" style="1" customWidth="1"/>
    <col min="834" max="834" width="14.28515625" style="1" customWidth="1"/>
    <col min="835" max="855" width="13.85546875" style="1" customWidth="1"/>
    <col min="856" max="856" width="13.7109375" style="1" customWidth="1"/>
    <col min="857" max="857" width="14.28515625" style="1" customWidth="1"/>
    <col min="858" max="860" width="13.85546875" style="1" customWidth="1"/>
    <col min="861" max="861" width="13.28515625" style="1" customWidth="1"/>
    <col min="862" max="862" width="14.28515625" style="1" customWidth="1"/>
    <col min="863" max="867" width="13.7109375" style="1" customWidth="1"/>
    <col min="868" max="870" width="14.28515625" style="1" customWidth="1"/>
    <col min="871" max="871" width="14.42578125" style="1" customWidth="1"/>
    <col min="872" max="873" width="14.5703125" style="1" customWidth="1"/>
    <col min="874" max="874" width="14.28515625" style="1" customWidth="1"/>
    <col min="875" max="875" width="14.42578125" style="1" customWidth="1"/>
    <col min="876" max="876" width="14.5703125" style="1" customWidth="1"/>
    <col min="877" max="877" width="15.28515625" style="1" customWidth="1"/>
    <col min="878" max="878" width="17" style="1" customWidth="1"/>
    <col min="879" max="879" width="9.140625" style="1"/>
    <col min="880" max="880" width="15.42578125" style="1" customWidth="1"/>
    <col min="881" max="1024" width="9.140625" style="1"/>
    <col min="1025" max="1025" width="7" style="1" customWidth="1"/>
    <col min="1026" max="1026" width="34.85546875" style="1" customWidth="1"/>
    <col min="1027" max="1027" width="17.28515625" style="1" customWidth="1"/>
    <col min="1028" max="1028" width="15.140625" style="1" customWidth="1"/>
    <col min="1029" max="1029" width="14.85546875" style="1" customWidth="1"/>
    <col min="1030" max="1030" width="14.42578125" style="1" customWidth="1"/>
    <col min="1031" max="1031" width="13.85546875" style="1" customWidth="1"/>
    <col min="1032" max="1032" width="15" style="1" customWidth="1"/>
    <col min="1033" max="1042" width="13.85546875" style="1" customWidth="1"/>
    <col min="1043" max="1043" width="14.7109375" style="1" customWidth="1"/>
    <col min="1044" max="1055" width="13.85546875" style="1" customWidth="1"/>
    <col min="1056" max="1056" width="13.7109375" style="1" customWidth="1"/>
    <col min="1057" max="1057" width="14.28515625" style="1" customWidth="1"/>
    <col min="1058" max="1058" width="15.140625" style="1" customWidth="1"/>
    <col min="1059" max="1060" width="13.7109375" style="1" customWidth="1"/>
    <col min="1061" max="1061" width="14.42578125" style="1" customWidth="1"/>
    <col min="1062" max="1066" width="13.7109375" style="1" customWidth="1"/>
    <col min="1067" max="1067" width="13.85546875" style="1" customWidth="1"/>
    <col min="1068" max="1069" width="13.28515625" style="1" customWidth="1"/>
    <col min="1070" max="1070" width="18.28515625" style="1" customWidth="1"/>
    <col min="1071" max="1071" width="13.7109375" style="1" customWidth="1"/>
    <col min="1072" max="1072" width="13.42578125" style="1" customWidth="1"/>
    <col min="1073" max="1073" width="13.140625" style="1" customWidth="1"/>
    <col min="1074" max="1074" width="13.85546875" style="1" customWidth="1"/>
    <col min="1075" max="1075" width="14.42578125" style="1" customWidth="1"/>
    <col min="1076" max="1076" width="13.5703125" style="1" customWidth="1"/>
    <col min="1077" max="1077" width="13.7109375" style="1" customWidth="1"/>
    <col min="1078" max="1086" width="13.5703125" style="1" customWidth="1"/>
    <col min="1087" max="1087" width="14.85546875" style="1" customWidth="1"/>
    <col min="1088" max="1088" width="14.28515625" style="1" customWidth="1"/>
    <col min="1089" max="1089" width="15.28515625" style="1" customWidth="1"/>
    <col min="1090" max="1090" width="14.28515625" style="1" customWidth="1"/>
    <col min="1091" max="1111" width="13.85546875" style="1" customWidth="1"/>
    <col min="1112" max="1112" width="13.7109375" style="1" customWidth="1"/>
    <col min="1113" max="1113" width="14.28515625" style="1" customWidth="1"/>
    <col min="1114" max="1116" width="13.85546875" style="1" customWidth="1"/>
    <col min="1117" max="1117" width="13.28515625" style="1" customWidth="1"/>
    <col min="1118" max="1118" width="14.28515625" style="1" customWidth="1"/>
    <col min="1119" max="1123" width="13.7109375" style="1" customWidth="1"/>
    <col min="1124" max="1126" width="14.28515625" style="1" customWidth="1"/>
    <col min="1127" max="1127" width="14.42578125" style="1" customWidth="1"/>
    <col min="1128" max="1129" width="14.5703125" style="1" customWidth="1"/>
    <col min="1130" max="1130" width="14.28515625" style="1" customWidth="1"/>
    <col min="1131" max="1131" width="14.42578125" style="1" customWidth="1"/>
    <col min="1132" max="1132" width="14.5703125" style="1" customWidth="1"/>
    <col min="1133" max="1133" width="15.28515625" style="1" customWidth="1"/>
    <col min="1134" max="1134" width="17" style="1" customWidth="1"/>
    <col min="1135" max="1135" width="9.140625" style="1"/>
    <col min="1136" max="1136" width="15.42578125" style="1" customWidth="1"/>
    <col min="1137" max="1280" width="9.140625" style="1"/>
    <col min="1281" max="1281" width="7" style="1" customWidth="1"/>
    <col min="1282" max="1282" width="34.85546875" style="1" customWidth="1"/>
    <col min="1283" max="1283" width="17.28515625" style="1" customWidth="1"/>
    <col min="1284" max="1284" width="15.140625" style="1" customWidth="1"/>
    <col min="1285" max="1285" width="14.85546875" style="1" customWidth="1"/>
    <col min="1286" max="1286" width="14.42578125" style="1" customWidth="1"/>
    <col min="1287" max="1287" width="13.85546875" style="1" customWidth="1"/>
    <col min="1288" max="1288" width="15" style="1" customWidth="1"/>
    <col min="1289" max="1298" width="13.85546875" style="1" customWidth="1"/>
    <col min="1299" max="1299" width="14.7109375" style="1" customWidth="1"/>
    <col min="1300" max="1311" width="13.85546875" style="1" customWidth="1"/>
    <col min="1312" max="1312" width="13.7109375" style="1" customWidth="1"/>
    <col min="1313" max="1313" width="14.28515625" style="1" customWidth="1"/>
    <col min="1314" max="1314" width="15.140625" style="1" customWidth="1"/>
    <col min="1315" max="1316" width="13.7109375" style="1" customWidth="1"/>
    <col min="1317" max="1317" width="14.42578125" style="1" customWidth="1"/>
    <col min="1318" max="1322" width="13.7109375" style="1" customWidth="1"/>
    <col min="1323" max="1323" width="13.85546875" style="1" customWidth="1"/>
    <col min="1324" max="1325" width="13.28515625" style="1" customWidth="1"/>
    <col min="1326" max="1326" width="18.28515625" style="1" customWidth="1"/>
    <col min="1327" max="1327" width="13.7109375" style="1" customWidth="1"/>
    <col min="1328" max="1328" width="13.42578125" style="1" customWidth="1"/>
    <col min="1329" max="1329" width="13.140625" style="1" customWidth="1"/>
    <col min="1330" max="1330" width="13.85546875" style="1" customWidth="1"/>
    <col min="1331" max="1331" width="14.42578125" style="1" customWidth="1"/>
    <col min="1332" max="1332" width="13.5703125" style="1" customWidth="1"/>
    <col min="1333" max="1333" width="13.7109375" style="1" customWidth="1"/>
    <col min="1334" max="1342" width="13.5703125" style="1" customWidth="1"/>
    <col min="1343" max="1343" width="14.85546875" style="1" customWidth="1"/>
    <col min="1344" max="1344" width="14.28515625" style="1" customWidth="1"/>
    <col min="1345" max="1345" width="15.28515625" style="1" customWidth="1"/>
    <col min="1346" max="1346" width="14.28515625" style="1" customWidth="1"/>
    <col min="1347" max="1367" width="13.85546875" style="1" customWidth="1"/>
    <col min="1368" max="1368" width="13.7109375" style="1" customWidth="1"/>
    <col min="1369" max="1369" width="14.28515625" style="1" customWidth="1"/>
    <col min="1370" max="1372" width="13.85546875" style="1" customWidth="1"/>
    <col min="1373" max="1373" width="13.28515625" style="1" customWidth="1"/>
    <col min="1374" max="1374" width="14.28515625" style="1" customWidth="1"/>
    <col min="1375" max="1379" width="13.7109375" style="1" customWidth="1"/>
    <col min="1380" max="1382" width="14.28515625" style="1" customWidth="1"/>
    <col min="1383" max="1383" width="14.42578125" style="1" customWidth="1"/>
    <col min="1384" max="1385" width="14.5703125" style="1" customWidth="1"/>
    <col min="1386" max="1386" width="14.28515625" style="1" customWidth="1"/>
    <col min="1387" max="1387" width="14.42578125" style="1" customWidth="1"/>
    <col min="1388" max="1388" width="14.5703125" style="1" customWidth="1"/>
    <col min="1389" max="1389" width="15.28515625" style="1" customWidth="1"/>
    <col min="1390" max="1390" width="17" style="1" customWidth="1"/>
    <col min="1391" max="1391" width="9.140625" style="1"/>
    <col min="1392" max="1392" width="15.42578125" style="1" customWidth="1"/>
    <col min="1393" max="1536" width="9.140625" style="1"/>
    <col min="1537" max="1537" width="7" style="1" customWidth="1"/>
    <col min="1538" max="1538" width="34.85546875" style="1" customWidth="1"/>
    <col min="1539" max="1539" width="17.28515625" style="1" customWidth="1"/>
    <col min="1540" max="1540" width="15.140625" style="1" customWidth="1"/>
    <col min="1541" max="1541" width="14.85546875" style="1" customWidth="1"/>
    <col min="1542" max="1542" width="14.42578125" style="1" customWidth="1"/>
    <col min="1543" max="1543" width="13.85546875" style="1" customWidth="1"/>
    <col min="1544" max="1544" width="15" style="1" customWidth="1"/>
    <col min="1545" max="1554" width="13.85546875" style="1" customWidth="1"/>
    <col min="1555" max="1555" width="14.7109375" style="1" customWidth="1"/>
    <col min="1556" max="1567" width="13.85546875" style="1" customWidth="1"/>
    <col min="1568" max="1568" width="13.7109375" style="1" customWidth="1"/>
    <col min="1569" max="1569" width="14.28515625" style="1" customWidth="1"/>
    <col min="1570" max="1570" width="15.140625" style="1" customWidth="1"/>
    <col min="1571" max="1572" width="13.7109375" style="1" customWidth="1"/>
    <col min="1573" max="1573" width="14.42578125" style="1" customWidth="1"/>
    <col min="1574" max="1578" width="13.7109375" style="1" customWidth="1"/>
    <col min="1579" max="1579" width="13.85546875" style="1" customWidth="1"/>
    <col min="1580" max="1581" width="13.28515625" style="1" customWidth="1"/>
    <col min="1582" max="1582" width="18.28515625" style="1" customWidth="1"/>
    <col min="1583" max="1583" width="13.7109375" style="1" customWidth="1"/>
    <col min="1584" max="1584" width="13.42578125" style="1" customWidth="1"/>
    <col min="1585" max="1585" width="13.140625" style="1" customWidth="1"/>
    <col min="1586" max="1586" width="13.85546875" style="1" customWidth="1"/>
    <col min="1587" max="1587" width="14.42578125" style="1" customWidth="1"/>
    <col min="1588" max="1588" width="13.5703125" style="1" customWidth="1"/>
    <col min="1589" max="1589" width="13.7109375" style="1" customWidth="1"/>
    <col min="1590" max="1598" width="13.5703125" style="1" customWidth="1"/>
    <col min="1599" max="1599" width="14.85546875" style="1" customWidth="1"/>
    <col min="1600" max="1600" width="14.28515625" style="1" customWidth="1"/>
    <col min="1601" max="1601" width="15.28515625" style="1" customWidth="1"/>
    <col min="1602" max="1602" width="14.28515625" style="1" customWidth="1"/>
    <col min="1603" max="1623" width="13.85546875" style="1" customWidth="1"/>
    <col min="1624" max="1624" width="13.7109375" style="1" customWidth="1"/>
    <col min="1625" max="1625" width="14.28515625" style="1" customWidth="1"/>
    <col min="1626" max="1628" width="13.85546875" style="1" customWidth="1"/>
    <col min="1629" max="1629" width="13.28515625" style="1" customWidth="1"/>
    <col min="1630" max="1630" width="14.28515625" style="1" customWidth="1"/>
    <col min="1631" max="1635" width="13.7109375" style="1" customWidth="1"/>
    <col min="1636" max="1638" width="14.28515625" style="1" customWidth="1"/>
    <col min="1639" max="1639" width="14.42578125" style="1" customWidth="1"/>
    <col min="1640" max="1641" width="14.5703125" style="1" customWidth="1"/>
    <col min="1642" max="1642" width="14.28515625" style="1" customWidth="1"/>
    <col min="1643" max="1643" width="14.42578125" style="1" customWidth="1"/>
    <col min="1644" max="1644" width="14.5703125" style="1" customWidth="1"/>
    <col min="1645" max="1645" width="15.28515625" style="1" customWidth="1"/>
    <col min="1646" max="1646" width="17" style="1" customWidth="1"/>
    <col min="1647" max="1647" width="9.140625" style="1"/>
    <col min="1648" max="1648" width="15.42578125" style="1" customWidth="1"/>
    <col min="1649" max="1792" width="9.140625" style="1"/>
    <col min="1793" max="1793" width="7" style="1" customWidth="1"/>
    <col min="1794" max="1794" width="34.85546875" style="1" customWidth="1"/>
    <col min="1795" max="1795" width="17.28515625" style="1" customWidth="1"/>
    <col min="1796" max="1796" width="15.140625" style="1" customWidth="1"/>
    <col min="1797" max="1797" width="14.85546875" style="1" customWidth="1"/>
    <col min="1798" max="1798" width="14.42578125" style="1" customWidth="1"/>
    <col min="1799" max="1799" width="13.85546875" style="1" customWidth="1"/>
    <col min="1800" max="1800" width="15" style="1" customWidth="1"/>
    <col min="1801" max="1810" width="13.85546875" style="1" customWidth="1"/>
    <col min="1811" max="1811" width="14.7109375" style="1" customWidth="1"/>
    <col min="1812" max="1823" width="13.85546875" style="1" customWidth="1"/>
    <col min="1824" max="1824" width="13.7109375" style="1" customWidth="1"/>
    <col min="1825" max="1825" width="14.28515625" style="1" customWidth="1"/>
    <col min="1826" max="1826" width="15.140625" style="1" customWidth="1"/>
    <col min="1827" max="1828" width="13.7109375" style="1" customWidth="1"/>
    <col min="1829" max="1829" width="14.42578125" style="1" customWidth="1"/>
    <col min="1830" max="1834" width="13.7109375" style="1" customWidth="1"/>
    <col min="1835" max="1835" width="13.85546875" style="1" customWidth="1"/>
    <col min="1836" max="1837" width="13.28515625" style="1" customWidth="1"/>
    <col min="1838" max="1838" width="18.28515625" style="1" customWidth="1"/>
    <col min="1839" max="1839" width="13.7109375" style="1" customWidth="1"/>
    <col min="1840" max="1840" width="13.42578125" style="1" customWidth="1"/>
    <col min="1841" max="1841" width="13.140625" style="1" customWidth="1"/>
    <col min="1842" max="1842" width="13.85546875" style="1" customWidth="1"/>
    <col min="1843" max="1843" width="14.42578125" style="1" customWidth="1"/>
    <col min="1844" max="1844" width="13.5703125" style="1" customWidth="1"/>
    <col min="1845" max="1845" width="13.7109375" style="1" customWidth="1"/>
    <col min="1846" max="1854" width="13.5703125" style="1" customWidth="1"/>
    <col min="1855" max="1855" width="14.85546875" style="1" customWidth="1"/>
    <col min="1856" max="1856" width="14.28515625" style="1" customWidth="1"/>
    <col min="1857" max="1857" width="15.28515625" style="1" customWidth="1"/>
    <col min="1858" max="1858" width="14.28515625" style="1" customWidth="1"/>
    <col min="1859" max="1879" width="13.85546875" style="1" customWidth="1"/>
    <col min="1880" max="1880" width="13.7109375" style="1" customWidth="1"/>
    <col min="1881" max="1881" width="14.28515625" style="1" customWidth="1"/>
    <col min="1882" max="1884" width="13.85546875" style="1" customWidth="1"/>
    <col min="1885" max="1885" width="13.28515625" style="1" customWidth="1"/>
    <col min="1886" max="1886" width="14.28515625" style="1" customWidth="1"/>
    <col min="1887" max="1891" width="13.7109375" style="1" customWidth="1"/>
    <col min="1892" max="1894" width="14.28515625" style="1" customWidth="1"/>
    <col min="1895" max="1895" width="14.42578125" style="1" customWidth="1"/>
    <col min="1896" max="1897" width="14.5703125" style="1" customWidth="1"/>
    <col min="1898" max="1898" width="14.28515625" style="1" customWidth="1"/>
    <col min="1899" max="1899" width="14.42578125" style="1" customWidth="1"/>
    <col min="1900" max="1900" width="14.5703125" style="1" customWidth="1"/>
    <col min="1901" max="1901" width="15.28515625" style="1" customWidth="1"/>
    <col min="1902" max="1902" width="17" style="1" customWidth="1"/>
    <col min="1903" max="1903" width="9.140625" style="1"/>
    <col min="1904" max="1904" width="15.42578125" style="1" customWidth="1"/>
    <col min="1905" max="2048" width="9.140625" style="1"/>
    <col min="2049" max="2049" width="7" style="1" customWidth="1"/>
    <col min="2050" max="2050" width="34.85546875" style="1" customWidth="1"/>
    <col min="2051" max="2051" width="17.28515625" style="1" customWidth="1"/>
    <col min="2052" max="2052" width="15.140625" style="1" customWidth="1"/>
    <col min="2053" max="2053" width="14.85546875" style="1" customWidth="1"/>
    <col min="2054" max="2054" width="14.42578125" style="1" customWidth="1"/>
    <col min="2055" max="2055" width="13.85546875" style="1" customWidth="1"/>
    <col min="2056" max="2056" width="15" style="1" customWidth="1"/>
    <col min="2057" max="2066" width="13.85546875" style="1" customWidth="1"/>
    <col min="2067" max="2067" width="14.7109375" style="1" customWidth="1"/>
    <col min="2068" max="2079" width="13.85546875" style="1" customWidth="1"/>
    <col min="2080" max="2080" width="13.7109375" style="1" customWidth="1"/>
    <col min="2081" max="2081" width="14.28515625" style="1" customWidth="1"/>
    <col min="2082" max="2082" width="15.140625" style="1" customWidth="1"/>
    <col min="2083" max="2084" width="13.7109375" style="1" customWidth="1"/>
    <col min="2085" max="2085" width="14.42578125" style="1" customWidth="1"/>
    <col min="2086" max="2090" width="13.7109375" style="1" customWidth="1"/>
    <col min="2091" max="2091" width="13.85546875" style="1" customWidth="1"/>
    <col min="2092" max="2093" width="13.28515625" style="1" customWidth="1"/>
    <col min="2094" max="2094" width="18.28515625" style="1" customWidth="1"/>
    <col min="2095" max="2095" width="13.7109375" style="1" customWidth="1"/>
    <col min="2096" max="2096" width="13.42578125" style="1" customWidth="1"/>
    <col min="2097" max="2097" width="13.140625" style="1" customWidth="1"/>
    <col min="2098" max="2098" width="13.85546875" style="1" customWidth="1"/>
    <col min="2099" max="2099" width="14.42578125" style="1" customWidth="1"/>
    <col min="2100" max="2100" width="13.5703125" style="1" customWidth="1"/>
    <col min="2101" max="2101" width="13.7109375" style="1" customWidth="1"/>
    <col min="2102" max="2110" width="13.5703125" style="1" customWidth="1"/>
    <col min="2111" max="2111" width="14.85546875" style="1" customWidth="1"/>
    <col min="2112" max="2112" width="14.28515625" style="1" customWidth="1"/>
    <col min="2113" max="2113" width="15.28515625" style="1" customWidth="1"/>
    <col min="2114" max="2114" width="14.28515625" style="1" customWidth="1"/>
    <col min="2115" max="2135" width="13.85546875" style="1" customWidth="1"/>
    <col min="2136" max="2136" width="13.7109375" style="1" customWidth="1"/>
    <col min="2137" max="2137" width="14.28515625" style="1" customWidth="1"/>
    <col min="2138" max="2140" width="13.85546875" style="1" customWidth="1"/>
    <col min="2141" max="2141" width="13.28515625" style="1" customWidth="1"/>
    <col min="2142" max="2142" width="14.28515625" style="1" customWidth="1"/>
    <col min="2143" max="2147" width="13.7109375" style="1" customWidth="1"/>
    <col min="2148" max="2150" width="14.28515625" style="1" customWidth="1"/>
    <col min="2151" max="2151" width="14.42578125" style="1" customWidth="1"/>
    <col min="2152" max="2153" width="14.5703125" style="1" customWidth="1"/>
    <col min="2154" max="2154" width="14.28515625" style="1" customWidth="1"/>
    <col min="2155" max="2155" width="14.42578125" style="1" customWidth="1"/>
    <col min="2156" max="2156" width="14.5703125" style="1" customWidth="1"/>
    <col min="2157" max="2157" width="15.28515625" style="1" customWidth="1"/>
    <col min="2158" max="2158" width="17" style="1" customWidth="1"/>
    <col min="2159" max="2159" width="9.140625" style="1"/>
    <col min="2160" max="2160" width="15.42578125" style="1" customWidth="1"/>
    <col min="2161" max="2304" width="9.140625" style="1"/>
    <col min="2305" max="2305" width="7" style="1" customWidth="1"/>
    <col min="2306" max="2306" width="34.85546875" style="1" customWidth="1"/>
    <col min="2307" max="2307" width="17.28515625" style="1" customWidth="1"/>
    <col min="2308" max="2308" width="15.140625" style="1" customWidth="1"/>
    <col min="2309" max="2309" width="14.85546875" style="1" customWidth="1"/>
    <col min="2310" max="2310" width="14.42578125" style="1" customWidth="1"/>
    <col min="2311" max="2311" width="13.85546875" style="1" customWidth="1"/>
    <col min="2312" max="2312" width="15" style="1" customWidth="1"/>
    <col min="2313" max="2322" width="13.85546875" style="1" customWidth="1"/>
    <col min="2323" max="2323" width="14.7109375" style="1" customWidth="1"/>
    <col min="2324" max="2335" width="13.85546875" style="1" customWidth="1"/>
    <col min="2336" max="2336" width="13.7109375" style="1" customWidth="1"/>
    <col min="2337" max="2337" width="14.28515625" style="1" customWidth="1"/>
    <col min="2338" max="2338" width="15.140625" style="1" customWidth="1"/>
    <col min="2339" max="2340" width="13.7109375" style="1" customWidth="1"/>
    <col min="2341" max="2341" width="14.42578125" style="1" customWidth="1"/>
    <col min="2342" max="2346" width="13.7109375" style="1" customWidth="1"/>
    <col min="2347" max="2347" width="13.85546875" style="1" customWidth="1"/>
    <col min="2348" max="2349" width="13.28515625" style="1" customWidth="1"/>
    <col min="2350" max="2350" width="18.28515625" style="1" customWidth="1"/>
    <col min="2351" max="2351" width="13.7109375" style="1" customWidth="1"/>
    <col min="2352" max="2352" width="13.42578125" style="1" customWidth="1"/>
    <col min="2353" max="2353" width="13.140625" style="1" customWidth="1"/>
    <col min="2354" max="2354" width="13.85546875" style="1" customWidth="1"/>
    <col min="2355" max="2355" width="14.42578125" style="1" customWidth="1"/>
    <col min="2356" max="2356" width="13.5703125" style="1" customWidth="1"/>
    <col min="2357" max="2357" width="13.7109375" style="1" customWidth="1"/>
    <col min="2358" max="2366" width="13.5703125" style="1" customWidth="1"/>
    <col min="2367" max="2367" width="14.85546875" style="1" customWidth="1"/>
    <col min="2368" max="2368" width="14.28515625" style="1" customWidth="1"/>
    <col min="2369" max="2369" width="15.28515625" style="1" customWidth="1"/>
    <col min="2370" max="2370" width="14.28515625" style="1" customWidth="1"/>
    <col min="2371" max="2391" width="13.85546875" style="1" customWidth="1"/>
    <col min="2392" max="2392" width="13.7109375" style="1" customWidth="1"/>
    <col min="2393" max="2393" width="14.28515625" style="1" customWidth="1"/>
    <col min="2394" max="2396" width="13.85546875" style="1" customWidth="1"/>
    <col min="2397" max="2397" width="13.28515625" style="1" customWidth="1"/>
    <col min="2398" max="2398" width="14.28515625" style="1" customWidth="1"/>
    <col min="2399" max="2403" width="13.7109375" style="1" customWidth="1"/>
    <col min="2404" max="2406" width="14.28515625" style="1" customWidth="1"/>
    <col min="2407" max="2407" width="14.42578125" style="1" customWidth="1"/>
    <col min="2408" max="2409" width="14.5703125" style="1" customWidth="1"/>
    <col min="2410" max="2410" width="14.28515625" style="1" customWidth="1"/>
    <col min="2411" max="2411" width="14.42578125" style="1" customWidth="1"/>
    <col min="2412" max="2412" width="14.5703125" style="1" customWidth="1"/>
    <col min="2413" max="2413" width="15.28515625" style="1" customWidth="1"/>
    <col min="2414" max="2414" width="17" style="1" customWidth="1"/>
    <col min="2415" max="2415" width="9.140625" style="1"/>
    <col min="2416" max="2416" width="15.42578125" style="1" customWidth="1"/>
    <col min="2417" max="2560" width="9.140625" style="1"/>
    <col min="2561" max="2561" width="7" style="1" customWidth="1"/>
    <col min="2562" max="2562" width="34.85546875" style="1" customWidth="1"/>
    <col min="2563" max="2563" width="17.28515625" style="1" customWidth="1"/>
    <col min="2564" max="2564" width="15.140625" style="1" customWidth="1"/>
    <col min="2565" max="2565" width="14.85546875" style="1" customWidth="1"/>
    <col min="2566" max="2566" width="14.42578125" style="1" customWidth="1"/>
    <col min="2567" max="2567" width="13.85546875" style="1" customWidth="1"/>
    <col min="2568" max="2568" width="15" style="1" customWidth="1"/>
    <col min="2569" max="2578" width="13.85546875" style="1" customWidth="1"/>
    <col min="2579" max="2579" width="14.7109375" style="1" customWidth="1"/>
    <col min="2580" max="2591" width="13.85546875" style="1" customWidth="1"/>
    <col min="2592" max="2592" width="13.7109375" style="1" customWidth="1"/>
    <col min="2593" max="2593" width="14.28515625" style="1" customWidth="1"/>
    <col min="2594" max="2594" width="15.140625" style="1" customWidth="1"/>
    <col min="2595" max="2596" width="13.7109375" style="1" customWidth="1"/>
    <col min="2597" max="2597" width="14.42578125" style="1" customWidth="1"/>
    <col min="2598" max="2602" width="13.7109375" style="1" customWidth="1"/>
    <col min="2603" max="2603" width="13.85546875" style="1" customWidth="1"/>
    <col min="2604" max="2605" width="13.28515625" style="1" customWidth="1"/>
    <col min="2606" max="2606" width="18.28515625" style="1" customWidth="1"/>
    <col min="2607" max="2607" width="13.7109375" style="1" customWidth="1"/>
    <col min="2608" max="2608" width="13.42578125" style="1" customWidth="1"/>
    <col min="2609" max="2609" width="13.140625" style="1" customWidth="1"/>
    <col min="2610" max="2610" width="13.85546875" style="1" customWidth="1"/>
    <col min="2611" max="2611" width="14.42578125" style="1" customWidth="1"/>
    <col min="2612" max="2612" width="13.5703125" style="1" customWidth="1"/>
    <col min="2613" max="2613" width="13.7109375" style="1" customWidth="1"/>
    <col min="2614" max="2622" width="13.5703125" style="1" customWidth="1"/>
    <col min="2623" max="2623" width="14.85546875" style="1" customWidth="1"/>
    <col min="2624" max="2624" width="14.28515625" style="1" customWidth="1"/>
    <col min="2625" max="2625" width="15.28515625" style="1" customWidth="1"/>
    <col min="2626" max="2626" width="14.28515625" style="1" customWidth="1"/>
    <col min="2627" max="2647" width="13.85546875" style="1" customWidth="1"/>
    <col min="2648" max="2648" width="13.7109375" style="1" customWidth="1"/>
    <col min="2649" max="2649" width="14.28515625" style="1" customWidth="1"/>
    <col min="2650" max="2652" width="13.85546875" style="1" customWidth="1"/>
    <col min="2653" max="2653" width="13.28515625" style="1" customWidth="1"/>
    <col min="2654" max="2654" width="14.28515625" style="1" customWidth="1"/>
    <col min="2655" max="2659" width="13.7109375" style="1" customWidth="1"/>
    <col min="2660" max="2662" width="14.28515625" style="1" customWidth="1"/>
    <col min="2663" max="2663" width="14.42578125" style="1" customWidth="1"/>
    <col min="2664" max="2665" width="14.5703125" style="1" customWidth="1"/>
    <col min="2666" max="2666" width="14.28515625" style="1" customWidth="1"/>
    <col min="2667" max="2667" width="14.42578125" style="1" customWidth="1"/>
    <col min="2668" max="2668" width="14.5703125" style="1" customWidth="1"/>
    <col min="2669" max="2669" width="15.28515625" style="1" customWidth="1"/>
    <col min="2670" max="2670" width="17" style="1" customWidth="1"/>
    <col min="2671" max="2671" width="9.140625" style="1"/>
    <col min="2672" max="2672" width="15.42578125" style="1" customWidth="1"/>
    <col min="2673" max="2816" width="9.140625" style="1"/>
    <col min="2817" max="2817" width="7" style="1" customWidth="1"/>
    <col min="2818" max="2818" width="34.85546875" style="1" customWidth="1"/>
    <col min="2819" max="2819" width="17.28515625" style="1" customWidth="1"/>
    <col min="2820" max="2820" width="15.140625" style="1" customWidth="1"/>
    <col min="2821" max="2821" width="14.85546875" style="1" customWidth="1"/>
    <col min="2822" max="2822" width="14.42578125" style="1" customWidth="1"/>
    <col min="2823" max="2823" width="13.85546875" style="1" customWidth="1"/>
    <col min="2824" max="2824" width="15" style="1" customWidth="1"/>
    <col min="2825" max="2834" width="13.85546875" style="1" customWidth="1"/>
    <col min="2835" max="2835" width="14.7109375" style="1" customWidth="1"/>
    <col min="2836" max="2847" width="13.85546875" style="1" customWidth="1"/>
    <col min="2848" max="2848" width="13.7109375" style="1" customWidth="1"/>
    <col min="2849" max="2849" width="14.28515625" style="1" customWidth="1"/>
    <col min="2850" max="2850" width="15.140625" style="1" customWidth="1"/>
    <col min="2851" max="2852" width="13.7109375" style="1" customWidth="1"/>
    <col min="2853" max="2853" width="14.42578125" style="1" customWidth="1"/>
    <col min="2854" max="2858" width="13.7109375" style="1" customWidth="1"/>
    <col min="2859" max="2859" width="13.85546875" style="1" customWidth="1"/>
    <col min="2860" max="2861" width="13.28515625" style="1" customWidth="1"/>
    <col min="2862" max="2862" width="18.28515625" style="1" customWidth="1"/>
    <col min="2863" max="2863" width="13.7109375" style="1" customWidth="1"/>
    <col min="2864" max="2864" width="13.42578125" style="1" customWidth="1"/>
    <col min="2865" max="2865" width="13.140625" style="1" customWidth="1"/>
    <col min="2866" max="2866" width="13.85546875" style="1" customWidth="1"/>
    <col min="2867" max="2867" width="14.42578125" style="1" customWidth="1"/>
    <col min="2868" max="2868" width="13.5703125" style="1" customWidth="1"/>
    <col min="2869" max="2869" width="13.7109375" style="1" customWidth="1"/>
    <col min="2870" max="2878" width="13.5703125" style="1" customWidth="1"/>
    <col min="2879" max="2879" width="14.85546875" style="1" customWidth="1"/>
    <col min="2880" max="2880" width="14.28515625" style="1" customWidth="1"/>
    <col min="2881" max="2881" width="15.28515625" style="1" customWidth="1"/>
    <col min="2882" max="2882" width="14.28515625" style="1" customWidth="1"/>
    <col min="2883" max="2903" width="13.85546875" style="1" customWidth="1"/>
    <col min="2904" max="2904" width="13.7109375" style="1" customWidth="1"/>
    <col min="2905" max="2905" width="14.28515625" style="1" customWidth="1"/>
    <col min="2906" max="2908" width="13.85546875" style="1" customWidth="1"/>
    <col min="2909" max="2909" width="13.28515625" style="1" customWidth="1"/>
    <col min="2910" max="2910" width="14.28515625" style="1" customWidth="1"/>
    <col min="2911" max="2915" width="13.7109375" style="1" customWidth="1"/>
    <col min="2916" max="2918" width="14.28515625" style="1" customWidth="1"/>
    <col min="2919" max="2919" width="14.42578125" style="1" customWidth="1"/>
    <col min="2920" max="2921" width="14.5703125" style="1" customWidth="1"/>
    <col min="2922" max="2922" width="14.28515625" style="1" customWidth="1"/>
    <col min="2923" max="2923" width="14.42578125" style="1" customWidth="1"/>
    <col min="2924" max="2924" width="14.5703125" style="1" customWidth="1"/>
    <col min="2925" max="2925" width="15.28515625" style="1" customWidth="1"/>
    <col min="2926" max="2926" width="17" style="1" customWidth="1"/>
    <col min="2927" max="2927" width="9.140625" style="1"/>
    <col min="2928" max="2928" width="15.42578125" style="1" customWidth="1"/>
    <col min="2929" max="3072" width="9.140625" style="1"/>
    <col min="3073" max="3073" width="7" style="1" customWidth="1"/>
    <col min="3074" max="3074" width="34.85546875" style="1" customWidth="1"/>
    <col min="3075" max="3075" width="17.28515625" style="1" customWidth="1"/>
    <col min="3076" max="3076" width="15.140625" style="1" customWidth="1"/>
    <col min="3077" max="3077" width="14.85546875" style="1" customWidth="1"/>
    <col min="3078" max="3078" width="14.42578125" style="1" customWidth="1"/>
    <col min="3079" max="3079" width="13.85546875" style="1" customWidth="1"/>
    <col min="3080" max="3080" width="15" style="1" customWidth="1"/>
    <col min="3081" max="3090" width="13.85546875" style="1" customWidth="1"/>
    <col min="3091" max="3091" width="14.7109375" style="1" customWidth="1"/>
    <col min="3092" max="3103" width="13.85546875" style="1" customWidth="1"/>
    <col min="3104" max="3104" width="13.7109375" style="1" customWidth="1"/>
    <col min="3105" max="3105" width="14.28515625" style="1" customWidth="1"/>
    <col min="3106" max="3106" width="15.140625" style="1" customWidth="1"/>
    <col min="3107" max="3108" width="13.7109375" style="1" customWidth="1"/>
    <col min="3109" max="3109" width="14.42578125" style="1" customWidth="1"/>
    <col min="3110" max="3114" width="13.7109375" style="1" customWidth="1"/>
    <col min="3115" max="3115" width="13.85546875" style="1" customWidth="1"/>
    <col min="3116" max="3117" width="13.28515625" style="1" customWidth="1"/>
    <col min="3118" max="3118" width="18.28515625" style="1" customWidth="1"/>
    <col min="3119" max="3119" width="13.7109375" style="1" customWidth="1"/>
    <col min="3120" max="3120" width="13.42578125" style="1" customWidth="1"/>
    <col min="3121" max="3121" width="13.140625" style="1" customWidth="1"/>
    <col min="3122" max="3122" width="13.85546875" style="1" customWidth="1"/>
    <col min="3123" max="3123" width="14.42578125" style="1" customWidth="1"/>
    <col min="3124" max="3124" width="13.5703125" style="1" customWidth="1"/>
    <col min="3125" max="3125" width="13.7109375" style="1" customWidth="1"/>
    <col min="3126" max="3134" width="13.5703125" style="1" customWidth="1"/>
    <col min="3135" max="3135" width="14.85546875" style="1" customWidth="1"/>
    <col min="3136" max="3136" width="14.28515625" style="1" customWidth="1"/>
    <col min="3137" max="3137" width="15.28515625" style="1" customWidth="1"/>
    <col min="3138" max="3138" width="14.28515625" style="1" customWidth="1"/>
    <col min="3139" max="3159" width="13.85546875" style="1" customWidth="1"/>
    <col min="3160" max="3160" width="13.7109375" style="1" customWidth="1"/>
    <col min="3161" max="3161" width="14.28515625" style="1" customWidth="1"/>
    <col min="3162" max="3164" width="13.85546875" style="1" customWidth="1"/>
    <col min="3165" max="3165" width="13.28515625" style="1" customWidth="1"/>
    <col min="3166" max="3166" width="14.28515625" style="1" customWidth="1"/>
    <col min="3167" max="3171" width="13.7109375" style="1" customWidth="1"/>
    <col min="3172" max="3174" width="14.28515625" style="1" customWidth="1"/>
    <col min="3175" max="3175" width="14.42578125" style="1" customWidth="1"/>
    <col min="3176" max="3177" width="14.5703125" style="1" customWidth="1"/>
    <col min="3178" max="3178" width="14.28515625" style="1" customWidth="1"/>
    <col min="3179" max="3179" width="14.42578125" style="1" customWidth="1"/>
    <col min="3180" max="3180" width="14.5703125" style="1" customWidth="1"/>
    <col min="3181" max="3181" width="15.28515625" style="1" customWidth="1"/>
    <col min="3182" max="3182" width="17" style="1" customWidth="1"/>
    <col min="3183" max="3183" width="9.140625" style="1"/>
    <col min="3184" max="3184" width="15.42578125" style="1" customWidth="1"/>
    <col min="3185" max="3328" width="9.140625" style="1"/>
    <col min="3329" max="3329" width="7" style="1" customWidth="1"/>
    <col min="3330" max="3330" width="34.85546875" style="1" customWidth="1"/>
    <col min="3331" max="3331" width="17.28515625" style="1" customWidth="1"/>
    <col min="3332" max="3332" width="15.140625" style="1" customWidth="1"/>
    <col min="3333" max="3333" width="14.85546875" style="1" customWidth="1"/>
    <col min="3334" max="3334" width="14.42578125" style="1" customWidth="1"/>
    <col min="3335" max="3335" width="13.85546875" style="1" customWidth="1"/>
    <col min="3336" max="3336" width="15" style="1" customWidth="1"/>
    <col min="3337" max="3346" width="13.85546875" style="1" customWidth="1"/>
    <col min="3347" max="3347" width="14.7109375" style="1" customWidth="1"/>
    <col min="3348" max="3359" width="13.85546875" style="1" customWidth="1"/>
    <col min="3360" max="3360" width="13.7109375" style="1" customWidth="1"/>
    <col min="3361" max="3361" width="14.28515625" style="1" customWidth="1"/>
    <col min="3362" max="3362" width="15.140625" style="1" customWidth="1"/>
    <col min="3363" max="3364" width="13.7109375" style="1" customWidth="1"/>
    <col min="3365" max="3365" width="14.42578125" style="1" customWidth="1"/>
    <col min="3366" max="3370" width="13.7109375" style="1" customWidth="1"/>
    <col min="3371" max="3371" width="13.85546875" style="1" customWidth="1"/>
    <col min="3372" max="3373" width="13.28515625" style="1" customWidth="1"/>
    <col min="3374" max="3374" width="18.28515625" style="1" customWidth="1"/>
    <col min="3375" max="3375" width="13.7109375" style="1" customWidth="1"/>
    <col min="3376" max="3376" width="13.42578125" style="1" customWidth="1"/>
    <col min="3377" max="3377" width="13.140625" style="1" customWidth="1"/>
    <col min="3378" max="3378" width="13.85546875" style="1" customWidth="1"/>
    <col min="3379" max="3379" width="14.42578125" style="1" customWidth="1"/>
    <col min="3380" max="3380" width="13.5703125" style="1" customWidth="1"/>
    <col min="3381" max="3381" width="13.7109375" style="1" customWidth="1"/>
    <col min="3382" max="3390" width="13.5703125" style="1" customWidth="1"/>
    <col min="3391" max="3391" width="14.85546875" style="1" customWidth="1"/>
    <col min="3392" max="3392" width="14.28515625" style="1" customWidth="1"/>
    <col min="3393" max="3393" width="15.28515625" style="1" customWidth="1"/>
    <col min="3394" max="3394" width="14.28515625" style="1" customWidth="1"/>
    <col min="3395" max="3415" width="13.85546875" style="1" customWidth="1"/>
    <col min="3416" max="3416" width="13.7109375" style="1" customWidth="1"/>
    <col min="3417" max="3417" width="14.28515625" style="1" customWidth="1"/>
    <col min="3418" max="3420" width="13.85546875" style="1" customWidth="1"/>
    <col min="3421" max="3421" width="13.28515625" style="1" customWidth="1"/>
    <col min="3422" max="3422" width="14.28515625" style="1" customWidth="1"/>
    <col min="3423" max="3427" width="13.7109375" style="1" customWidth="1"/>
    <col min="3428" max="3430" width="14.28515625" style="1" customWidth="1"/>
    <col min="3431" max="3431" width="14.42578125" style="1" customWidth="1"/>
    <col min="3432" max="3433" width="14.5703125" style="1" customWidth="1"/>
    <col min="3434" max="3434" width="14.28515625" style="1" customWidth="1"/>
    <col min="3435" max="3435" width="14.42578125" style="1" customWidth="1"/>
    <col min="3436" max="3436" width="14.5703125" style="1" customWidth="1"/>
    <col min="3437" max="3437" width="15.28515625" style="1" customWidth="1"/>
    <col min="3438" max="3438" width="17" style="1" customWidth="1"/>
    <col min="3439" max="3439" width="9.140625" style="1"/>
    <col min="3440" max="3440" width="15.42578125" style="1" customWidth="1"/>
    <col min="3441" max="3584" width="9.140625" style="1"/>
    <col min="3585" max="3585" width="7" style="1" customWidth="1"/>
    <col min="3586" max="3586" width="34.85546875" style="1" customWidth="1"/>
    <col min="3587" max="3587" width="17.28515625" style="1" customWidth="1"/>
    <col min="3588" max="3588" width="15.140625" style="1" customWidth="1"/>
    <col min="3589" max="3589" width="14.85546875" style="1" customWidth="1"/>
    <col min="3590" max="3590" width="14.42578125" style="1" customWidth="1"/>
    <col min="3591" max="3591" width="13.85546875" style="1" customWidth="1"/>
    <col min="3592" max="3592" width="15" style="1" customWidth="1"/>
    <col min="3593" max="3602" width="13.85546875" style="1" customWidth="1"/>
    <col min="3603" max="3603" width="14.7109375" style="1" customWidth="1"/>
    <col min="3604" max="3615" width="13.85546875" style="1" customWidth="1"/>
    <col min="3616" max="3616" width="13.7109375" style="1" customWidth="1"/>
    <col min="3617" max="3617" width="14.28515625" style="1" customWidth="1"/>
    <col min="3618" max="3618" width="15.140625" style="1" customWidth="1"/>
    <col min="3619" max="3620" width="13.7109375" style="1" customWidth="1"/>
    <col min="3621" max="3621" width="14.42578125" style="1" customWidth="1"/>
    <col min="3622" max="3626" width="13.7109375" style="1" customWidth="1"/>
    <col min="3627" max="3627" width="13.85546875" style="1" customWidth="1"/>
    <col min="3628" max="3629" width="13.28515625" style="1" customWidth="1"/>
    <col min="3630" max="3630" width="18.28515625" style="1" customWidth="1"/>
    <col min="3631" max="3631" width="13.7109375" style="1" customWidth="1"/>
    <col min="3632" max="3632" width="13.42578125" style="1" customWidth="1"/>
    <col min="3633" max="3633" width="13.140625" style="1" customWidth="1"/>
    <col min="3634" max="3634" width="13.85546875" style="1" customWidth="1"/>
    <col min="3635" max="3635" width="14.42578125" style="1" customWidth="1"/>
    <col min="3636" max="3636" width="13.5703125" style="1" customWidth="1"/>
    <col min="3637" max="3637" width="13.7109375" style="1" customWidth="1"/>
    <col min="3638" max="3646" width="13.5703125" style="1" customWidth="1"/>
    <col min="3647" max="3647" width="14.85546875" style="1" customWidth="1"/>
    <col min="3648" max="3648" width="14.28515625" style="1" customWidth="1"/>
    <col min="3649" max="3649" width="15.28515625" style="1" customWidth="1"/>
    <col min="3650" max="3650" width="14.28515625" style="1" customWidth="1"/>
    <col min="3651" max="3671" width="13.85546875" style="1" customWidth="1"/>
    <col min="3672" max="3672" width="13.7109375" style="1" customWidth="1"/>
    <col min="3673" max="3673" width="14.28515625" style="1" customWidth="1"/>
    <col min="3674" max="3676" width="13.85546875" style="1" customWidth="1"/>
    <col min="3677" max="3677" width="13.28515625" style="1" customWidth="1"/>
    <col min="3678" max="3678" width="14.28515625" style="1" customWidth="1"/>
    <col min="3679" max="3683" width="13.7109375" style="1" customWidth="1"/>
    <col min="3684" max="3686" width="14.28515625" style="1" customWidth="1"/>
    <col min="3687" max="3687" width="14.42578125" style="1" customWidth="1"/>
    <col min="3688" max="3689" width="14.5703125" style="1" customWidth="1"/>
    <col min="3690" max="3690" width="14.28515625" style="1" customWidth="1"/>
    <col min="3691" max="3691" width="14.42578125" style="1" customWidth="1"/>
    <col min="3692" max="3692" width="14.5703125" style="1" customWidth="1"/>
    <col min="3693" max="3693" width="15.28515625" style="1" customWidth="1"/>
    <col min="3694" max="3694" width="17" style="1" customWidth="1"/>
    <col min="3695" max="3695" width="9.140625" style="1"/>
    <col min="3696" max="3696" width="15.42578125" style="1" customWidth="1"/>
    <col min="3697" max="3840" width="9.140625" style="1"/>
    <col min="3841" max="3841" width="7" style="1" customWidth="1"/>
    <col min="3842" max="3842" width="34.85546875" style="1" customWidth="1"/>
    <col min="3843" max="3843" width="17.28515625" style="1" customWidth="1"/>
    <col min="3844" max="3844" width="15.140625" style="1" customWidth="1"/>
    <col min="3845" max="3845" width="14.85546875" style="1" customWidth="1"/>
    <col min="3846" max="3846" width="14.42578125" style="1" customWidth="1"/>
    <col min="3847" max="3847" width="13.85546875" style="1" customWidth="1"/>
    <col min="3848" max="3848" width="15" style="1" customWidth="1"/>
    <col min="3849" max="3858" width="13.85546875" style="1" customWidth="1"/>
    <col min="3859" max="3859" width="14.7109375" style="1" customWidth="1"/>
    <col min="3860" max="3871" width="13.85546875" style="1" customWidth="1"/>
    <col min="3872" max="3872" width="13.7109375" style="1" customWidth="1"/>
    <col min="3873" max="3873" width="14.28515625" style="1" customWidth="1"/>
    <col min="3874" max="3874" width="15.140625" style="1" customWidth="1"/>
    <col min="3875" max="3876" width="13.7109375" style="1" customWidth="1"/>
    <col min="3877" max="3877" width="14.42578125" style="1" customWidth="1"/>
    <col min="3878" max="3882" width="13.7109375" style="1" customWidth="1"/>
    <col min="3883" max="3883" width="13.85546875" style="1" customWidth="1"/>
    <col min="3884" max="3885" width="13.28515625" style="1" customWidth="1"/>
    <col min="3886" max="3886" width="18.28515625" style="1" customWidth="1"/>
    <col min="3887" max="3887" width="13.7109375" style="1" customWidth="1"/>
    <col min="3888" max="3888" width="13.42578125" style="1" customWidth="1"/>
    <col min="3889" max="3889" width="13.140625" style="1" customWidth="1"/>
    <col min="3890" max="3890" width="13.85546875" style="1" customWidth="1"/>
    <col min="3891" max="3891" width="14.42578125" style="1" customWidth="1"/>
    <col min="3892" max="3892" width="13.5703125" style="1" customWidth="1"/>
    <col min="3893" max="3893" width="13.7109375" style="1" customWidth="1"/>
    <col min="3894" max="3902" width="13.5703125" style="1" customWidth="1"/>
    <col min="3903" max="3903" width="14.85546875" style="1" customWidth="1"/>
    <col min="3904" max="3904" width="14.28515625" style="1" customWidth="1"/>
    <col min="3905" max="3905" width="15.28515625" style="1" customWidth="1"/>
    <col min="3906" max="3906" width="14.28515625" style="1" customWidth="1"/>
    <col min="3907" max="3927" width="13.85546875" style="1" customWidth="1"/>
    <col min="3928" max="3928" width="13.7109375" style="1" customWidth="1"/>
    <col min="3929" max="3929" width="14.28515625" style="1" customWidth="1"/>
    <col min="3930" max="3932" width="13.85546875" style="1" customWidth="1"/>
    <col min="3933" max="3933" width="13.28515625" style="1" customWidth="1"/>
    <col min="3934" max="3934" width="14.28515625" style="1" customWidth="1"/>
    <col min="3935" max="3939" width="13.7109375" style="1" customWidth="1"/>
    <col min="3940" max="3942" width="14.28515625" style="1" customWidth="1"/>
    <col min="3943" max="3943" width="14.42578125" style="1" customWidth="1"/>
    <col min="3944" max="3945" width="14.5703125" style="1" customWidth="1"/>
    <col min="3946" max="3946" width="14.28515625" style="1" customWidth="1"/>
    <col min="3947" max="3947" width="14.42578125" style="1" customWidth="1"/>
    <col min="3948" max="3948" width="14.5703125" style="1" customWidth="1"/>
    <col min="3949" max="3949" width="15.28515625" style="1" customWidth="1"/>
    <col min="3950" max="3950" width="17" style="1" customWidth="1"/>
    <col min="3951" max="3951" width="9.140625" style="1"/>
    <col min="3952" max="3952" width="15.42578125" style="1" customWidth="1"/>
    <col min="3953" max="4096" width="9.140625" style="1"/>
    <col min="4097" max="4097" width="7" style="1" customWidth="1"/>
    <col min="4098" max="4098" width="34.85546875" style="1" customWidth="1"/>
    <col min="4099" max="4099" width="17.28515625" style="1" customWidth="1"/>
    <col min="4100" max="4100" width="15.140625" style="1" customWidth="1"/>
    <col min="4101" max="4101" width="14.85546875" style="1" customWidth="1"/>
    <col min="4102" max="4102" width="14.42578125" style="1" customWidth="1"/>
    <col min="4103" max="4103" width="13.85546875" style="1" customWidth="1"/>
    <col min="4104" max="4104" width="15" style="1" customWidth="1"/>
    <col min="4105" max="4114" width="13.85546875" style="1" customWidth="1"/>
    <col min="4115" max="4115" width="14.7109375" style="1" customWidth="1"/>
    <col min="4116" max="4127" width="13.85546875" style="1" customWidth="1"/>
    <col min="4128" max="4128" width="13.7109375" style="1" customWidth="1"/>
    <col min="4129" max="4129" width="14.28515625" style="1" customWidth="1"/>
    <col min="4130" max="4130" width="15.140625" style="1" customWidth="1"/>
    <col min="4131" max="4132" width="13.7109375" style="1" customWidth="1"/>
    <col min="4133" max="4133" width="14.42578125" style="1" customWidth="1"/>
    <col min="4134" max="4138" width="13.7109375" style="1" customWidth="1"/>
    <col min="4139" max="4139" width="13.85546875" style="1" customWidth="1"/>
    <col min="4140" max="4141" width="13.28515625" style="1" customWidth="1"/>
    <col min="4142" max="4142" width="18.28515625" style="1" customWidth="1"/>
    <col min="4143" max="4143" width="13.7109375" style="1" customWidth="1"/>
    <col min="4144" max="4144" width="13.42578125" style="1" customWidth="1"/>
    <col min="4145" max="4145" width="13.140625" style="1" customWidth="1"/>
    <col min="4146" max="4146" width="13.85546875" style="1" customWidth="1"/>
    <col min="4147" max="4147" width="14.42578125" style="1" customWidth="1"/>
    <col min="4148" max="4148" width="13.5703125" style="1" customWidth="1"/>
    <col min="4149" max="4149" width="13.7109375" style="1" customWidth="1"/>
    <col min="4150" max="4158" width="13.5703125" style="1" customWidth="1"/>
    <col min="4159" max="4159" width="14.85546875" style="1" customWidth="1"/>
    <col min="4160" max="4160" width="14.28515625" style="1" customWidth="1"/>
    <col min="4161" max="4161" width="15.28515625" style="1" customWidth="1"/>
    <col min="4162" max="4162" width="14.28515625" style="1" customWidth="1"/>
    <col min="4163" max="4183" width="13.85546875" style="1" customWidth="1"/>
    <col min="4184" max="4184" width="13.7109375" style="1" customWidth="1"/>
    <col min="4185" max="4185" width="14.28515625" style="1" customWidth="1"/>
    <col min="4186" max="4188" width="13.85546875" style="1" customWidth="1"/>
    <col min="4189" max="4189" width="13.28515625" style="1" customWidth="1"/>
    <col min="4190" max="4190" width="14.28515625" style="1" customWidth="1"/>
    <col min="4191" max="4195" width="13.7109375" style="1" customWidth="1"/>
    <col min="4196" max="4198" width="14.28515625" style="1" customWidth="1"/>
    <col min="4199" max="4199" width="14.42578125" style="1" customWidth="1"/>
    <col min="4200" max="4201" width="14.5703125" style="1" customWidth="1"/>
    <col min="4202" max="4202" width="14.28515625" style="1" customWidth="1"/>
    <col min="4203" max="4203" width="14.42578125" style="1" customWidth="1"/>
    <col min="4204" max="4204" width="14.5703125" style="1" customWidth="1"/>
    <col min="4205" max="4205" width="15.28515625" style="1" customWidth="1"/>
    <col min="4206" max="4206" width="17" style="1" customWidth="1"/>
    <col min="4207" max="4207" width="9.140625" style="1"/>
    <col min="4208" max="4208" width="15.42578125" style="1" customWidth="1"/>
    <col min="4209" max="4352" width="9.140625" style="1"/>
    <col min="4353" max="4353" width="7" style="1" customWidth="1"/>
    <col min="4354" max="4354" width="34.85546875" style="1" customWidth="1"/>
    <col min="4355" max="4355" width="17.28515625" style="1" customWidth="1"/>
    <col min="4356" max="4356" width="15.140625" style="1" customWidth="1"/>
    <col min="4357" max="4357" width="14.85546875" style="1" customWidth="1"/>
    <col min="4358" max="4358" width="14.42578125" style="1" customWidth="1"/>
    <col min="4359" max="4359" width="13.85546875" style="1" customWidth="1"/>
    <col min="4360" max="4360" width="15" style="1" customWidth="1"/>
    <col min="4361" max="4370" width="13.85546875" style="1" customWidth="1"/>
    <col min="4371" max="4371" width="14.7109375" style="1" customWidth="1"/>
    <col min="4372" max="4383" width="13.85546875" style="1" customWidth="1"/>
    <col min="4384" max="4384" width="13.7109375" style="1" customWidth="1"/>
    <col min="4385" max="4385" width="14.28515625" style="1" customWidth="1"/>
    <col min="4386" max="4386" width="15.140625" style="1" customWidth="1"/>
    <col min="4387" max="4388" width="13.7109375" style="1" customWidth="1"/>
    <col min="4389" max="4389" width="14.42578125" style="1" customWidth="1"/>
    <col min="4390" max="4394" width="13.7109375" style="1" customWidth="1"/>
    <col min="4395" max="4395" width="13.85546875" style="1" customWidth="1"/>
    <col min="4396" max="4397" width="13.28515625" style="1" customWidth="1"/>
    <col min="4398" max="4398" width="18.28515625" style="1" customWidth="1"/>
    <col min="4399" max="4399" width="13.7109375" style="1" customWidth="1"/>
    <col min="4400" max="4400" width="13.42578125" style="1" customWidth="1"/>
    <col min="4401" max="4401" width="13.140625" style="1" customWidth="1"/>
    <col min="4402" max="4402" width="13.85546875" style="1" customWidth="1"/>
    <col min="4403" max="4403" width="14.42578125" style="1" customWidth="1"/>
    <col min="4404" max="4404" width="13.5703125" style="1" customWidth="1"/>
    <col min="4405" max="4405" width="13.7109375" style="1" customWidth="1"/>
    <col min="4406" max="4414" width="13.5703125" style="1" customWidth="1"/>
    <col min="4415" max="4415" width="14.85546875" style="1" customWidth="1"/>
    <col min="4416" max="4416" width="14.28515625" style="1" customWidth="1"/>
    <col min="4417" max="4417" width="15.28515625" style="1" customWidth="1"/>
    <col min="4418" max="4418" width="14.28515625" style="1" customWidth="1"/>
    <col min="4419" max="4439" width="13.85546875" style="1" customWidth="1"/>
    <col min="4440" max="4440" width="13.7109375" style="1" customWidth="1"/>
    <col min="4441" max="4441" width="14.28515625" style="1" customWidth="1"/>
    <col min="4442" max="4444" width="13.85546875" style="1" customWidth="1"/>
    <col min="4445" max="4445" width="13.28515625" style="1" customWidth="1"/>
    <col min="4446" max="4446" width="14.28515625" style="1" customWidth="1"/>
    <col min="4447" max="4451" width="13.7109375" style="1" customWidth="1"/>
    <col min="4452" max="4454" width="14.28515625" style="1" customWidth="1"/>
    <col min="4455" max="4455" width="14.42578125" style="1" customWidth="1"/>
    <col min="4456" max="4457" width="14.5703125" style="1" customWidth="1"/>
    <col min="4458" max="4458" width="14.28515625" style="1" customWidth="1"/>
    <col min="4459" max="4459" width="14.42578125" style="1" customWidth="1"/>
    <col min="4460" max="4460" width="14.5703125" style="1" customWidth="1"/>
    <col min="4461" max="4461" width="15.28515625" style="1" customWidth="1"/>
    <col min="4462" max="4462" width="17" style="1" customWidth="1"/>
    <col min="4463" max="4463" width="9.140625" style="1"/>
    <col min="4464" max="4464" width="15.42578125" style="1" customWidth="1"/>
    <col min="4465" max="4608" width="9.140625" style="1"/>
    <col min="4609" max="4609" width="7" style="1" customWidth="1"/>
    <col min="4610" max="4610" width="34.85546875" style="1" customWidth="1"/>
    <col min="4611" max="4611" width="17.28515625" style="1" customWidth="1"/>
    <col min="4612" max="4612" width="15.140625" style="1" customWidth="1"/>
    <col min="4613" max="4613" width="14.85546875" style="1" customWidth="1"/>
    <col min="4614" max="4614" width="14.42578125" style="1" customWidth="1"/>
    <col min="4615" max="4615" width="13.85546875" style="1" customWidth="1"/>
    <col min="4616" max="4616" width="15" style="1" customWidth="1"/>
    <col min="4617" max="4626" width="13.85546875" style="1" customWidth="1"/>
    <col min="4627" max="4627" width="14.7109375" style="1" customWidth="1"/>
    <col min="4628" max="4639" width="13.85546875" style="1" customWidth="1"/>
    <col min="4640" max="4640" width="13.7109375" style="1" customWidth="1"/>
    <col min="4641" max="4641" width="14.28515625" style="1" customWidth="1"/>
    <col min="4642" max="4642" width="15.140625" style="1" customWidth="1"/>
    <col min="4643" max="4644" width="13.7109375" style="1" customWidth="1"/>
    <col min="4645" max="4645" width="14.42578125" style="1" customWidth="1"/>
    <col min="4646" max="4650" width="13.7109375" style="1" customWidth="1"/>
    <col min="4651" max="4651" width="13.85546875" style="1" customWidth="1"/>
    <col min="4652" max="4653" width="13.28515625" style="1" customWidth="1"/>
    <col min="4654" max="4654" width="18.28515625" style="1" customWidth="1"/>
    <col min="4655" max="4655" width="13.7109375" style="1" customWidth="1"/>
    <col min="4656" max="4656" width="13.42578125" style="1" customWidth="1"/>
    <col min="4657" max="4657" width="13.140625" style="1" customWidth="1"/>
    <col min="4658" max="4658" width="13.85546875" style="1" customWidth="1"/>
    <col min="4659" max="4659" width="14.42578125" style="1" customWidth="1"/>
    <col min="4660" max="4660" width="13.5703125" style="1" customWidth="1"/>
    <col min="4661" max="4661" width="13.7109375" style="1" customWidth="1"/>
    <col min="4662" max="4670" width="13.5703125" style="1" customWidth="1"/>
    <col min="4671" max="4671" width="14.85546875" style="1" customWidth="1"/>
    <col min="4672" max="4672" width="14.28515625" style="1" customWidth="1"/>
    <col min="4673" max="4673" width="15.28515625" style="1" customWidth="1"/>
    <col min="4674" max="4674" width="14.28515625" style="1" customWidth="1"/>
    <col min="4675" max="4695" width="13.85546875" style="1" customWidth="1"/>
    <col min="4696" max="4696" width="13.7109375" style="1" customWidth="1"/>
    <col min="4697" max="4697" width="14.28515625" style="1" customWidth="1"/>
    <col min="4698" max="4700" width="13.85546875" style="1" customWidth="1"/>
    <col min="4701" max="4701" width="13.28515625" style="1" customWidth="1"/>
    <col min="4702" max="4702" width="14.28515625" style="1" customWidth="1"/>
    <col min="4703" max="4707" width="13.7109375" style="1" customWidth="1"/>
    <col min="4708" max="4710" width="14.28515625" style="1" customWidth="1"/>
    <col min="4711" max="4711" width="14.42578125" style="1" customWidth="1"/>
    <col min="4712" max="4713" width="14.5703125" style="1" customWidth="1"/>
    <col min="4714" max="4714" width="14.28515625" style="1" customWidth="1"/>
    <col min="4715" max="4715" width="14.42578125" style="1" customWidth="1"/>
    <col min="4716" max="4716" width="14.5703125" style="1" customWidth="1"/>
    <col min="4717" max="4717" width="15.28515625" style="1" customWidth="1"/>
    <col min="4718" max="4718" width="17" style="1" customWidth="1"/>
    <col min="4719" max="4719" width="9.140625" style="1"/>
    <col min="4720" max="4720" width="15.42578125" style="1" customWidth="1"/>
    <col min="4721" max="4864" width="9.140625" style="1"/>
    <col min="4865" max="4865" width="7" style="1" customWidth="1"/>
    <col min="4866" max="4866" width="34.85546875" style="1" customWidth="1"/>
    <col min="4867" max="4867" width="17.28515625" style="1" customWidth="1"/>
    <col min="4868" max="4868" width="15.140625" style="1" customWidth="1"/>
    <col min="4869" max="4869" width="14.85546875" style="1" customWidth="1"/>
    <col min="4870" max="4870" width="14.42578125" style="1" customWidth="1"/>
    <col min="4871" max="4871" width="13.85546875" style="1" customWidth="1"/>
    <col min="4872" max="4872" width="15" style="1" customWidth="1"/>
    <col min="4873" max="4882" width="13.85546875" style="1" customWidth="1"/>
    <col min="4883" max="4883" width="14.7109375" style="1" customWidth="1"/>
    <col min="4884" max="4895" width="13.85546875" style="1" customWidth="1"/>
    <col min="4896" max="4896" width="13.7109375" style="1" customWidth="1"/>
    <col min="4897" max="4897" width="14.28515625" style="1" customWidth="1"/>
    <col min="4898" max="4898" width="15.140625" style="1" customWidth="1"/>
    <col min="4899" max="4900" width="13.7109375" style="1" customWidth="1"/>
    <col min="4901" max="4901" width="14.42578125" style="1" customWidth="1"/>
    <col min="4902" max="4906" width="13.7109375" style="1" customWidth="1"/>
    <col min="4907" max="4907" width="13.85546875" style="1" customWidth="1"/>
    <col min="4908" max="4909" width="13.28515625" style="1" customWidth="1"/>
    <col min="4910" max="4910" width="18.28515625" style="1" customWidth="1"/>
    <col min="4911" max="4911" width="13.7109375" style="1" customWidth="1"/>
    <col min="4912" max="4912" width="13.42578125" style="1" customWidth="1"/>
    <col min="4913" max="4913" width="13.140625" style="1" customWidth="1"/>
    <col min="4914" max="4914" width="13.85546875" style="1" customWidth="1"/>
    <col min="4915" max="4915" width="14.42578125" style="1" customWidth="1"/>
    <col min="4916" max="4916" width="13.5703125" style="1" customWidth="1"/>
    <col min="4917" max="4917" width="13.7109375" style="1" customWidth="1"/>
    <col min="4918" max="4926" width="13.5703125" style="1" customWidth="1"/>
    <col min="4927" max="4927" width="14.85546875" style="1" customWidth="1"/>
    <col min="4928" max="4928" width="14.28515625" style="1" customWidth="1"/>
    <col min="4929" max="4929" width="15.28515625" style="1" customWidth="1"/>
    <col min="4930" max="4930" width="14.28515625" style="1" customWidth="1"/>
    <col min="4931" max="4951" width="13.85546875" style="1" customWidth="1"/>
    <col min="4952" max="4952" width="13.7109375" style="1" customWidth="1"/>
    <col min="4953" max="4953" width="14.28515625" style="1" customWidth="1"/>
    <col min="4954" max="4956" width="13.85546875" style="1" customWidth="1"/>
    <col min="4957" max="4957" width="13.28515625" style="1" customWidth="1"/>
    <col min="4958" max="4958" width="14.28515625" style="1" customWidth="1"/>
    <col min="4959" max="4963" width="13.7109375" style="1" customWidth="1"/>
    <col min="4964" max="4966" width="14.28515625" style="1" customWidth="1"/>
    <col min="4967" max="4967" width="14.42578125" style="1" customWidth="1"/>
    <col min="4968" max="4969" width="14.5703125" style="1" customWidth="1"/>
    <col min="4970" max="4970" width="14.28515625" style="1" customWidth="1"/>
    <col min="4971" max="4971" width="14.42578125" style="1" customWidth="1"/>
    <col min="4972" max="4972" width="14.5703125" style="1" customWidth="1"/>
    <col min="4973" max="4973" width="15.28515625" style="1" customWidth="1"/>
    <col min="4974" max="4974" width="17" style="1" customWidth="1"/>
    <col min="4975" max="4975" width="9.140625" style="1"/>
    <col min="4976" max="4976" width="15.42578125" style="1" customWidth="1"/>
    <col min="4977" max="5120" width="9.140625" style="1"/>
    <col min="5121" max="5121" width="7" style="1" customWidth="1"/>
    <col min="5122" max="5122" width="34.85546875" style="1" customWidth="1"/>
    <col min="5123" max="5123" width="17.28515625" style="1" customWidth="1"/>
    <col min="5124" max="5124" width="15.140625" style="1" customWidth="1"/>
    <col min="5125" max="5125" width="14.85546875" style="1" customWidth="1"/>
    <col min="5126" max="5126" width="14.42578125" style="1" customWidth="1"/>
    <col min="5127" max="5127" width="13.85546875" style="1" customWidth="1"/>
    <col min="5128" max="5128" width="15" style="1" customWidth="1"/>
    <col min="5129" max="5138" width="13.85546875" style="1" customWidth="1"/>
    <col min="5139" max="5139" width="14.7109375" style="1" customWidth="1"/>
    <col min="5140" max="5151" width="13.85546875" style="1" customWidth="1"/>
    <col min="5152" max="5152" width="13.7109375" style="1" customWidth="1"/>
    <col min="5153" max="5153" width="14.28515625" style="1" customWidth="1"/>
    <col min="5154" max="5154" width="15.140625" style="1" customWidth="1"/>
    <col min="5155" max="5156" width="13.7109375" style="1" customWidth="1"/>
    <col min="5157" max="5157" width="14.42578125" style="1" customWidth="1"/>
    <col min="5158" max="5162" width="13.7109375" style="1" customWidth="1"/>
    <col min="5163" max="5163" width="13.85546875" style="1" customWidth="1"/>
    <col min="5164" max="5165" width="13.28515625" style="1" customWidth="1"/>
    <col min="5166" max="5166" width="18.28515625" style="1" customWidth="1"/>
    <col min="5167" max="5167" width="13.7109375" style="1" customWidth="1"/>
    <col min="5168" max="5168" width="13.42578125" style="1" customWidth="1"/>
    <col min="5169" max="5169" width="13.140625" style="1" customWidth="1"/>
    <col min="5170" max="5170" width="13.85546875" style="1" customWidth="1"/>
    <col min="5171" max="5171" width="14.42578125" style="1" customWidth="1"/>
    <col min="5172" max="5172" width="13.5703125" style="1" customWidth="1"/>
    <col min="5173" max="5173" width="13.7109375" style="1" customWidth="1"/>
    <col min="5174" max="5182" width="13.5703125" style="1" customWidth="1"/>
    <col min="5183" max="5183" width="14.85546875" style="1" customWidth="1"/>
    <col min="5184" max="5184" width="14.28515625" style="1" customWidth="1"/>
    <col min="5185" max="5185" width="15.28515625" style="1" customWidth="1"/>
    <col min="5186" max="5186" width="14.28515625" style="1" customWidth="1"/>
    <col min="5187" max="5207" width="13.85546875" style="1" customWidth="1"/>
    <col min="5208" max="5208" width="13.7109375" style="1" customWidth="1"/>
    <col min="5209" max="5209" width="14.28515625" style="1" customWidth="1"/>
    <col min="5210" max="5212" width="13.85546875" style="1" customWidth="1"/>
    <col min="5213" max="5213" width="13.28515625" style="1" customWidth="1"/>
    <col min="5214" max="5214" width="14.28515625" style="1" customWidth="1"/>
    <col min="5215" max="5219" width="13.7109375" style="1" customWidth="1"/>
    <col min="5220" max="5222" width="14.28515625" style="1" customWidth="1"/>
    <col min="5223" max="5223" width="14.42578125" style="1" customWidth="1"/>
    <col min="5224" max="5225" width="14.5703125" style="1" customWidth="1"/>
    <col min="5226" max="5226" width="14.28515625" style="1" customWidth="1"/>
    <col min="5227" max="5227" width="14.42578125" style="1" customWidth="1"/>
    <col min="5228" max="5228" width="14.5703125" style="1" customWidth="1"/>
    <col min="5229" max="5229" width="15.28515625" style="1" customWidth="1"/>
    <col min="5230" max="5230" width="17" style="1" customWidth="1"/>
    <col min="5231" max="5231" width="9.140625" style="1"/>
    <col min="5232" max="5232" width="15.42578125" style="1" customWidth="1"/>
    <col min="5233" max="5376" width="9.140625" style="1"/>
    <col min="5377" max="5377" width="7" style="1" customWidth="1"/>
    <col min="5378" max="5378" width="34.85546875" style="1" customWidth="1"/>
    <col min="5379" max="5379" width="17.28515625" style="1" customWidth="1"/>
    <col min="5380" max="5380" width="15.140625" style="1" customWidth="1"/>
    <col min="5381" max="5381" width="14.85546875" style="1" customWidth="1"/>
    <col min="5382" max="5382" width="14.42578125" style="1" customWidth="1"/>
    <col min="5383" max="5383" width="13.85546875" style="1" customWidth="1"/>
    <col min="5384" max="5384" width="15" style="1" customWidth="1"/>
    <col min="5385" max="5394" width="13.85546875" style="1" customWidth="1"/>
    <col min="5395" max="5395" width="14.7109375" style="1" customWidth="1"/>
    <col min="5396" max="5407" width="13.85546875" style="1" customWidth="1"/>
    <col min="5408" max="5408" width="13.7109375" style="1" customWidth="1"/>
    <col min="5409" max="5409" width="14.28515625" style="1" customWidth="1"/>
    <col min="5410" max="5410" width="15.140625" style="1" customWidth="1"/>
    <col min="5411" max="5412" width="13.7109375" style="1" customWidth="1"/>
    <col min="5413" max="5413" width="14.42578125" style="1" customWidth="1"/>
    <col min="5414" max="5418" width="13.7109375" style="1" customWidth="1"/>
    <col min="5419" max="5419" width="13.85546875" style="1" customWidth="1"/>
    <col min="5420" max="5421" width="13.28515625" style="1" customWidth="1"/>
    <col min="5422" max="5422" width="18.28515625" style="1" customWidth="1"/>
    <col min="5423" max="5423" width="13.7109375" style="1" customWidth="1"/>
    <col min="5424" max="5424" width="13.42578125" style="1" customWidth="1"/>
    <col min="5425" max="5425" width="13.140625" style="1" customWidth="1"/>
    <col min="5426" max="5426" width="13.85546875" style="1" customWidth="1"/>
    <col min="5427" max="5427" width="14.42578125" style="1" customWidth="1"/>
    <col min="5428" max="5428" width="13.5703125" style="1" customWidth="1"/>
    <col min="5429" max="5429" width="13.7109375" style="1" customWidth="1"/>
    <col min="5430" max="5438" width="13.5703125" style="1" customWidth="1"/>
    <col min="5439" max="5439" width="14.85546875" style="1" customWidth="1"/>
    <col min="5440" max="5440" width="14.28515625" style="1" customWidth="1"/>
    <col min="5441" max="5441" width="15.28515625" style="1" customWidth="1"/>
    <col min="5442" max="5442" width="14.28515625" style="1" customWidth="1"/>
    <col min="5443" max="5463" width="13.85546875" style="1" customWidth="1"/>
    <col min="5464" max="5464" width="13.7109375" style="1" customWidth="1"/>
    <col min="5465" max="5465" width="14.28515625" style="1" customWidth="1"/>
    <col min="5466" max="5468" width="13.85546875" style="1" customWidth="1"/>
    <col min="5469" max="5469" width="13.28515625" style="1" customWidth="1"/>
    <col min="5470" max="5470" width="14.28515625" style="1" customWidth="1"/>
    <col min="5471" max="5475" width="13.7109375" style="1" customWidth="1"/>
    <col min="5476" max="5478" width="14.28515625" style="1" customWidth="1"/>
    <col min="5479" max="5479" width="14.42578125" style="1" customWidth="1"/>
    <col min="5480" max="5481" width="14.5703125" style="1" customWidth="1"/>
    <col min="5482" max="5482" width="14.28515625" style="1" customWidth="1"/>
    <col min="5483" max="5483" width="14.42578125" style="1" customWidth="1"/>
    <col min="5484" max="5484" width="14.5703125" style="1" customWidth="1"/>
    <col min="5485" max="5485" width="15.28515625" style="1" customWidth="1"/>
    <col min="5486" max="5486" width="17" style="1" customWidth="1"/>
    <col min="5487" max="5487" width="9.140625" style="1"/>
    <col min="5488" max="5488" width="15.42578125" style="1" customWidth="1"/>
    <col min="5489" max="5632" width="9.140625" style="1"/>
    <col min="5633" max="5633" width="7" style="1" customWidth="1"/>
    <col min="5634" max="5634" width="34.85546875" style="1" customWidth="1"/>
    <col min="5635" max="5635" width="17.28515625" style="1" customWidth="1"/>
    <col min="5636" max="5636" width="15.140625" style="1" customWidth="1"/>
    <col min="5637" max="5637" width="14.85546875" style="1" customWidth="1"/>
    <col min="5638" max="5638" width="14.42578125" style="1" customWidth="1"/>
    <col min="5639" max="5639" width="13.85546875" style="1" customWidth="1"/>
    <col min="5640" max="5640" width="15" style="1" customWidth="1"/>
    <col min="5641" max="5650" width="13.85546875" style="1" customWidth="1"/>
    <col min="5651" max="5651" width="14.7109375" style="1" customWidth="1"/>
    <col min="5652" max="5663" width="13.85546875" style="1" customWidth="1"/>
    <col min="5664" max="5664" width="13.7109375" style="1" customWidth="1"/>
    <col min="5665" max="5665" width="14.28515625" style="1" customWidth="1"/>
    <col min="5666" max="5666" width="15.140625" style="1" customWidth="1"/>
    <col min="5667" max="5668" width="13.7109375" style="1" customWidth="1"/>
    <col min="5669" max="5669" width="14.42578125" style="1" customWidth="1"/>
    <col min="5670" max="5674" width="13.7109375" style="1" customWidth="1"/>
    <col min="5675" max="5675" width="13.85546875" style="1" customWidth="1"/>
    <col min="5676" max="5677" width="13.28515625" style="1" customWidth="1"/>
    <col min="5678" max="5678" width="18.28515625" style="1" customWidth="1"/>
    <col min="5679" max="5679" width="13.7109375" style="1" customWidth="1"/>
    <col min="5680" max="5680" width="13.42578125" style="1" customWidth="1"/>
    <col min="5681" max="5681" width="13.140625" style="1" customWidth="1"/>
    <col min="5682" max="5682" width="13.85546875" style="1" customWidth="1"/>
    <col min="5683" max="5683" width="14.42578125" style="1" customWidth="1"/>
    <col min="5684" max="5684" width="13.5703125" style="1" customWidth="1"/>
    <col min="5685" max="5685" width="13.7109375" style="1" customWidth="1"/>
    <col min="5686" max="5694" width="13.5703125" style="1" customWidth="1"/>
    <col min="5695" max="5695" width="14.85546875" style="1" customWidth="1"/>
    <col min="5696" max="5696" width="14.28515625" style="1" customWidth="1"/>
    <col min="5697" max="5697" width="15.28515625" style="1" customWidth="1"/>
    <col min="5698" max="5698" width="14.28515625" style="1" customWidth="1"/>
    <col min="5699" max="5719" width="13.85546875" style="1" customWidth="1"/>
    <col min="5720" max="5720" width="13.7109375" style="1" customWidth="1"/>
    <col min="5721" max="5721" width="14.28515625" style="1" customWidth="1"/>
    <col min="5722" max="5724" width="13.85546875" style="1" customWidth="1"/>
    <col min="5725" max="5725" width="13.28515625" style="1" customWidth="1"/>
    <col min="5726" max="5726" width="14.28515625" style="1" customWidth="1"/>
    <col min="5727" max="5731" width="13.7109375" style="1" customWidth="1"/>
    <col min="5732" max="5734" width="14.28515625" style="1" customWidth="1"/>
    <col min="5735" max="5735" width="14.42578125" style="1" customWidth="1"/>
    <col min="5736" max="5737" width="14.5703125" style="1" customWidth="1"/>
    <col min="5738" max="5738" width="14.28515625" style="1" customWidth="1"/>
    <col min="5739" max="5739" width="14.42578125" style="1" customWidth="1"/>
    <col min="5740" max="5740" width="14.5703125" style="1" customWidth="1"/>
    <col min="5741" max="5741" width="15.28515625" style="1" customWidth="1"/>
    <col min="5742" max="5742" width="17" style="1" customWidth="1"/>
    <col min="5743" max="5743" width="9.140625" style="1"/>
    <col min="5744" max="5744" width="15.42578125" style="1" customWidth="1"/>
    <col min="5745" max="5888" width="9.140625" style="1"/>
    <col min="5889" max="5889" width="7" style="1" customWidth="1"/>
    <col min="5890" max="5890" width="34.85546875" style="1" customWidth="1"/>
    <col min="5891" max="5891" width="17.28515625" style="1" customWidth="1"/>
    <col min="5892" max="5892" width="15.140625" style="1" customWidth="1"/>
    <col min="5893" max="5893" width="14.85546875" style="1" customWidth="1"/>
    <col min="5894" max="5894" width="14.42578125" style="1" customWidth="1"/>
    <col min="5895" max="5895" width="13.85546875" style="1" customWidth="1"/>
    <col min="5896" max="5896" width="15" style="1" customWidth="1"/>
    <col min="5897" max="5906" width="13.85546875" style="1" customWidth="1"/>
    <col min="5907" max="5907" width="14.7109375" style="1" customWidth="1"/>
    <col min="5908" max="5919" width="13.85546875" style="1" customWidth="1"/>
    <col min="5920" max="5920" width="13.7109375" style="1" customWidth="1"/>
    <col min="5921" max="5921" width="14.28515625" style="1" customWidth="1"/>
    <col min="5922" max="5922" width="15.140625" style="1" customWidth="1"/>
    <col min="5923" max="5924" width="13.7109375" style="1" customWidth="1"/>
    <col min="5925" max="5925" width="14.42578125" style="1" customWidth="1"/>
    <col min="5926" max="5930" width="13.7109375" style="1" customWidth="1"/>
    <col min="5931" max="5931" width="13.85546875" style="1" customWidth="1"/>
    <col min="5932" max="5933" width="13.28515625" style="1" customWidth="1"/>
    <col min="5934" max="5934" width="18.28515625" style="1" customWidth="1"/>
    <col min="5935" max="5935" width="13.7109375" style="1" customWidth="1"/>
    <col min="5936" max="5936" width="13.42578125" style="1" customWidth="1"/>
    <col min="5937" max="5937" width="13.140625" style="1" customWidth="1"/>
    <col min="5938" max="5938" width="13.85546875" style="1" customWidth="1"/>
    <col min="5939" max="5939" width="14.42578125" style="1" customWidth="1"/>
    <col min="5940" max="5940" width="13.5703125" style="1" customWidth="1"/>
    <col min="5941" max="5941" width="13.7109375" style="1" customWidth="1"/>
    <col min="5942" max="5950" width="13.5703125" style="1" customWidth="1"/>
    <col min="5951" max="5951" width="14.85546875" style="1" customWidth="1"/>
    <col min="5952" max="5952" width="14.28515625" style="1" customWidth="1"/>
    <col min="5953" max="5953" width="15.28515625" style="1" customWidth="1"/>
    <col min="5954" max="5954" width="14.28515625" style="1" customWidth="1"/>
    <col min="5955" max="5975" width="13.85546875" style="1" customWidth="1"/>
    <col min="5976" max="5976" width="13.7109375" style="1" customWidth="1"/>
    <col min="5977" max="5977" width="14.28515625" style="1" customWidth="1"/>
    <col min="5978" max="5980" width="13.85546875" style="1" customWidth="1"/>
    <col min="5981" max="5981" width="13.28515625" style="1" customWidth="1"/>
    <col min="5982" max="5982" width="14.28515625" style="1" customWidth="1"/>
    <col min="5983" max="5987" width="13.7109375" style="1" customWidth="1"/>
    <col min="5988" max="5990" width="14.28515625" style="1" customWidth="1"/>
    <col min="5991" max="5991" width="14.42578125" style="1" customWidth="1"/>
    <col min="5992" max="5993" width="14.5703125" style="1" customWidth="1"/>
    <col min="5994" max="5994" width="14.28515625" style="1" customWidth="1"/>
    <col min="5995" max="5995" width="14.42578125" style="1" customWidth="1"/>
    <col min="5996" max="5996" width="14.5703125" style="1" customWidth="1"/>
    <col min="5997" max="5997" width="15.28515625" style="1" customWidth="1"/>
    <col min="5998" max="5998" width="17" style="1" customWidth="1"/>
    <col min="5999" max="5999" width="9.140625" style="1"/>
    <col min="6000" max="6000" width="15.42578125" style="1" customWidth="1"/>
    <col min="6001" max="6144" width="9.140625" style="1"/>
    <col min="6145" max="6145" width="7" style="1" customWidth="1"/>
    <col min="6146" max="6146" width="34.85546875" style="1" customWidth="1"/>
    <col min="6147" max="6147" width="17.28515625" style="1" customWidth="1"/>
    <col min="6148" max="6148" width="15.140625" style="1" customWidth="1"/>
    <col min="6149" max="6149" width="14.85546875" style="1" customWidth="1"/>
    <col min="6150" max="6150" width="14.42578125" style="1" customWidth="1"/>
    <col min="6151" max="6151" width="13.85546875" style="1" customWidth="1"/>
    <col min="6152" max="6152" width="15" style="1" customWidth="1"/>
    <col min="6153" max="6162" width="13.85546875" style="1" customWidth="1"/>
    <col min="6163" max="6163" width="14.7109375" style="1" customWidth="1"/>
    <col min="6164" max="6175" width="13.85546875" style="1" customWidth="1"/>
    <col min="6176" max="6176" width="13.7109375" style="1" customWidth="1"/>
    <col min="6177" max="6177" width="14.28515625" style="1" customWidth="1"/>
    <col min="6178" max="6178" width="15.140625" style="1" customWidth="1"/>
    <col min="6179" max="6180" width="13.7109375" style="1" customWidth="1"/>
    <col min="6181" max="6181" width="14.42578125" style="1" customWidth="1"/>
    <col min="6182" max="6186" width="13.7109375" style="1" customWidth="1"/>
    <col min="6187" max="6187" width="13.85546875" style="1" customWidth="1"/>
    <col min="6188" max="6189" width="13.28515625" style="1" customWidth="1"/>
    <col min="6190" max="6190" width="18.28515625" style="1" customWidth="1"/>
    <col min="6191" max="6191" width="13.7109375" style="1" customWidth="1"/>
    <col min="6192" max="6192" width="13.42578125" style="1" customWidth="1"/>
    <col min="6193" max="6193" width="13.140625" style="1" customWidth="1"/>
    <col min="6194" max="6194" width="13.85546875" style="1" customWidth="1"/>
    <col min="6195" max="6195" width="14.42578125" style="1" customWidth="1"/>
    <col min="6196" max="6196" width="13.5703125" style="1" customWidth="1"/>
    <col min="6197" max="6197" width="13.7109375" style="1" customWidth="1"/>
    <col min="6198" max="6206" width="13.5703125" style="1" customWidth="1"/>
    <col min="6207" max="6207" width="14.85546875" style="1" customWidth="1"/>
    <col min="6208" max="6208" width="14.28515625" style="1" customWidth="1"/>
    <col min="6209" max="6209" width="15.28515625" style="1" customWidth="1"/>
    <col min="6210" max="6210" width="14.28515625" style="1" customWidth="1"/>
    <col min="6211" max="6231" width="13.85546875" style="1" customWidth="1"/>
    <col min="6232" max="6232" width="13.7109375" style="1" customWidth="1"/>
    <col min="6233" max="6233" width="14.28515625" style="1" customWidth="1"/>
    <col min="6234" max="6236" width="13.85546875" style="1" customWidth="1"/>
    <col min="6237" max="6237" width="13.28515625" style="1" customWidth="1"/>
    <col min="6238" max="6238" width="14.28515625" style="1" customWidth="1"/>
    <col min="6239" max="6243" width="13.7109375" style="1" customWidth="1"/>
    <col min="6244" max="6246" width="14.28515625" style="1" customWidth="1"/>
    <col min="6247" max="6247" width="14.42578125" style="1" customWidth="1"/>
    <col min="6248" max="6249" width="14.5703125" style="1" customWidth="1"/>
    <col min="6250" max="6250" width="14.28515625" style="1" customWidth="1"/>
    <col min="6251" max="6251" width="14.42578125" style="1" customWidth="1"/>
    <col min="6252" max="6252" width="14.5703125" style="1" customWidth="1"/>
    <col min="6253" max="6253" width="15.28515625" style="1" customWidth="1"/>
    <col min="6254" max="6254" width="17" style="1" customWidth="1"/>
    <col min="6255" max="6255" width="9.140625" style="1"/>
    <col min="6256" max="6256" width="15.42578125" style="1" customWidth="1"/>
    <col min="6257" max="6400" width="9.140625" style="1"/>
    <col min="6401" max="6401" width="7" style="1" customWidth="1"/>
    <col min="6402" max="6402" width="34.85546875" style="1" customWidth="1"/>
    <col min="6403" max="6403" width="17.28515625" style="1" customWidth="1"/>
    <col min="6404" max="6404" width="15.140625" style="1" customWidth="1"/>
    <col min="6405" max="6405" width="14.85546875" style="1" customWidth="1"/>
    <col min="6406" max="6406" width="14.42578125" style="1" customWidth="1"/>
    <col min="6407" max="6407" width="13.85546875" style="1" customWidth="1"/>
    <col min="6408" max="6408" width="15" style="1" customWidth="1"/>
    <col min="6409" max="6418" width="13.85546875" style="1" customWidth="1"/>
    <col min="6419" max="6419" width="14.7109375" style="1" customWidth="1"/>
    <col min="6420" max="6431" width="13.85546875" style="1" customWidth="1"/>
    <col min="6432" max="6432" width="13.7109375" style="1" customWidth="1"/>
    <col min="6433" max="6433" width="14.28515625" style="1" customWidth="1"/>
    <col min="6434" max="6434" width="15.140625" style="1" customWidth="1"/>
    <col min="6435" max="6436" width="13.7109375" style="1" customWidth="1"/>
    <col min="6437" max="6437" width="14.42578125" style="1" customWidth="1"/>
    <col min="6438" max="6442" width="13.7109375" style="1" customWidth="1"/>
    <col min="6443" max="6443" width="13.85546875" style="1" customWidth="1"/>
    <col min="6444" max="6445" width="13.28515625" style="1" customWidth="1"/>
    <col min="6446" max="6446" width="18.28515625" style="1" customWidth="1"/>
    <col min="6447" max="6447" width="13.7109375" style="1" customWidth="1"/>
    <col min="6448" max="6448" width="13.42578125" style="1" customWidth="1"/>
    <col min="6449" max="6449" width="13.140625" style="1" customWidth="1"/>
    <col min="6450" max="6450" width="13.85546875" style="1" customWidth="1"/>
    <col min="6451" max="6451" width="14.42578125" style="1" customWidth="1"/>
    <col min="6452" max="6452" width="13.5703125" style="1" customWidth="1"/>
    <col min="6453" max="6453" width="13.7109375" style="1" customWidth="1"/>
    <col min="6454" max="6462" width="13.5703125" style="1" customWidth="1"/>
    <col min="6463" max="6463" width="14.85546875" style="1" customWidth="1"/>
    <col min="6464" max="6464" width="14.28515625" style="1" customWidth="1"/>
    <col min="6465" max="6465" width="15.28515625" style="1" customWidth="1"/>
    <col min="6466" max="6466" width="14.28515625" style="1" customWidth="1"/>
    <col min="6467" max="6487" width="13.85546875" style="1" customWidth="1"/>
    <col min="6488" max="6488" width="13.7109375" style="1" customWidth="1"/>
    <col min="6489" max="6489" width="14.28515625" style="1" customWidth="1"/>
    <col min="6490" max="6492" width="13.85546875" style="1" customWidth="1"/>
    <col min="6493" max="6493" width="13.28515625" style="1" customWidth="1"/>
    <col min="6494" max="6494" width="14.28515625" style="1" customWidth="1"/>
    <col min="6495" max="6499" width="13.7109375" style="1" customWidth="1"/>
    <col min="6500" max="6502" width="14.28515625" style="1" customWidth="1"/>
    <col min="6503" max="6503" width="14.42578125" style="1" customWidth="1"/>
    <col min="6504" max="6505" width="14.5703125" style="1" customWidth="1"/>
    <col min="6506" max="6506" width="14.28515625" style="1" customWidth="1"/>
    <col min="6507" max="6507" width="14.42578125" style="1" customWidth="1"/>
    <col min="6508" max="6508" width="14.5703125" style="1" customWidth="1"/>
    <col min="6509" max="6509" width="15.28515625" style="1" customWidth="1"/>
    <col min="6510" max="6510" width="17" style="1" customWidth="1"/>
    <col min="6511" max="6511" width="9.140625" style="1"/>
    <col min="6512" max="6512" width="15.42578125" style="1" customWidth="1"/>
    <col min="6513" max="6656" width="9.140625" style="1"/>
    <col min="6657" max="6657" width="7" style="1" customWidth="1"/>
    <col min="6658" max="6658" width="34.85546875" style="1" customWidth="1"/>
    <col min="6659" max="6659" width="17.28515625" style="1" customWidth="1"/>
    <col min="6660" max="6660" width="15.140625" style="1" customWidth="1"/>
    <col min="6661" max="6661" width="14.85546875" style="1" customWidth="1"/>
    <col min="6662" max="6662" width="14.42578125" style="1" customWidth="1"/>
    <col min="6663" max="6663" width="13.85546875" style="1" customWidth="1"/>
    <col min="6664" max="6664" width="15" style="1" customWidth="1"/>
    <col min="6665" max="6674" width="13.85546875" style="1" customWidth="1"/>
    <col min="6675" max="6675" width="14.7109375" style="1" customWidth="1"/>
    <col min="6676" max="6687" width="13.85546875" style="1" customWidth="1"/>
    <col min="6688" max="6688" width="13.7109375" style="1" customWidth="1"/>
    <col min="6689" max="6689" width="14.28515625" style="1" customWidth="1"/>
    <col min="6690" max="6690" width="15.140625" style="1" customWidth="1"/>
    <col min="6691" max="6692" width="13.7109375" style="1" customWidth="1"/>
    <col min="6693" max="6693" width="14.42578125" style="1" customWidth="1"/>
    <col min="6694" max="6698" width="13.7109375" style="1" customWidth="1"/>
    <col min="6699" max="6699" width="13.85546875" style="1" customWidth="1"/>
    <col min="6700" max="6701" width="13.28515625" style="1" customWidth="1"/>
    <col min="6702" max="6702" width="18.28515625" style="1" customWidth="1"/>
    <col min="6703" max="6703" width="13.7109375" style="1" customWidth="1"/>
    <col min="6704" max="6704" width="13.42578125" style="1" customWidth="1"/>
    <col min="6705" max="6705" width="13.140625" style="1" customWidth="1"/>
    <col min="6706" max="6706" width="13.85546875" style="1" customWidth="1"/>
    <col min="6707" max="6707" width="14.42578125" style="1" customWidth="1"/>
    <col min="6708" max="6708" width="13.5703125" style="1" customWidth="1"/>
    <col min="6709" max="6709" width="13.7109375" style="1" customWidth="1"/>
    <col min="6710" max="6718" width="13.5703125" style="1" customWidth="1"/>
    <col min="6719" max="6719" width="14.85546875" style="1" customWidth="1"/>
    <col min="6720" max="6720" width="14.28515625" style="1" customWidth="1"/>
    <col min="6721" max="6721" width="15.28515625" style="1" customWidth="1"/>
    <col min="6722" max="6722" width="14.28515625" style="1" customWidth="1"/>
    <col min="6723" max="6743" width="13.85546875" style="1" customWidth="1"/>
    <col min="6744" max="6744" width="13.7109375" style="1" customWidth="1"/>
    <col min="6745" max="6745" width="14.28515625" style="1" customWidth="1"/>
    <col min="6746" max="6748" width="13.85546875" style="1" customWidth="1"/>
    <col min="6749" max="6749" width="13.28515625" style="1" customWidth="1"/>
    <col min="6750" max="6750" width="14.28515625" style="1" customWidth="1"/>
    <col min="6751" max="6755" width="13.7109375" style="1" customWidth="1"/>
    <col min="6756" max="6758" width="14.28515625" style="1" customWidth="1"/>
    <col min="6759" max="6759" width="14.42578125" style="1" customWidth="1"/>
    <col min="6760" max="6761" width="14.5703125" style="1" customWidth="1"/>
    <col min="6762" max="6762" width="14.28515625" style="1" customWidth="1"/>
    <col min="6763" max="6763" width="14.42578125" style="1" customWidth="1"/>
    <col min="6764" max="6764" width="14.5703125" style="1" customWidth="1"/>
    <col min="6765" max="6765" width="15.28515625" style="1" customWidth="1"/>
    <col min="6766" max="6766" width="17" style="1" customWidth="1"/>
    <col min="6767" max="6767" width="9.140625" style="1"/>
    <col min="6768" max="6768" width="15.42578125" style="1" customWidth="1"/>
    <col min="6769" max="6912" width="9.140625" style="1"/>
    <col min="6913" max="6913" width="7" style="1" customWidth="1"/>
    <col min="6914" max="6914" width="34.85546875" style="1" customWidth="1"/>
    <col min="6915" max="6915" width="17.28515625" style="1" customWidth="1"/>
    <col min="6916" max="6916" width="15.140625" style="1" customWidth="1"/>
    <col min="6917" max="6917" width="14.85546875" style="1" customWidth="1"/>
    <col min="6918" max="6918" width="14.42578125" style="1" customWidth="1"/>
    <col min="6919" max="6919" width="13.85546875" style="1" customWidth="1"/>
    <col min="6920" max="6920" width="15" style="1" customWidth="1"/>
    <col min="6921" max="6930" width="13.85546875" style="1" customWidth="1"/>
    <col min="6931" max="6931" width="14.7109375" style="1" customWidth="1"/>
    <col min="6932" max="6943" width="13.85546875" style="1" customWidth="1"/>
    <col min="6944" max="6944" width="13.7109375" style="1" customWidth="1"/>
    <col min="6945" max="6945" width="14.28515625" style="1" customWidth="1"/>
    <col min="6946" max="6946" width="15.140625" style="1" customWidth="1"/>
    <col min="6947" max="6948" width="13.7109375" style="1" customWidth="1"/>
    <col min="6949" max="6949" width="14.42578125" style="1" customWidth="1"/>
    <col min="6950" max="6954" width="13.7109375" style="1" customWidth="1"/>
    <col min="6955" max="6955" width="13.85546875" style="1" customWidth="1"/>
    <col min="6956" max="6957" width="13.28515625" style="1" customWidth="1"/>
    <col min="6958" max="6958" width="18.28515625" style="1" customWidth="1"/>
    <col min="6959" max="6959" width="13.7109375" style="1" customWidth="1"/>
    <col min="6960" max="6960" width="13.42578125" style="1" customWidth="1"/>
    <col min="6961" max="6961" width="13.140625" style="1" customWidth="1"/>
    <col min="6962" max="6962" width="13.85546875" style="1" customWidth="1"/>
    <col min="6963" max="6963" width="14.42578125" style="1" customWidth="1"/>
    <col min="6964" max="6964" width="13.5703125" style="1" customWidth="1"/>
    <col min="6965" max="6965" width="13.7109375" style="1" customWidth="1"/>
    <col min="6966" max="6974" width="13.5703125" style="1" customWidth="1"/>
    <col min="6975" max="6975" width="14.85546875" style="1" customWidth="1"/>
    <col min="6976" max="6976" width="14.28515625" style="1" customWidth="1"/>
    <col min="6977" max="6977" width="15.28515625" style="1" customWidth="1"/>
    <col min="6978" max="6978" width="14.28515625" style="1" customWidth="1"/>
    <col min="6979" max="6999" width="13.85546875" style="1" customWidth="1"/>
    <col min="7000" max="7000" width="13.7109375" style="1" customWidth="1"/>
    <col min="7001" max="7001" width="14.28515625" style="1" customWidth="1"/>
    <col min="7002" max="7004" width="13.85546875" style="1" customWidth="1"/>
    <col min="7005" max="7005" width="13.28515625" style="1" customWidth="1"/>
    <col min="7006" max="7006" width="14.28515625" style="1" customWidth="1"/>
    <col min="7007" max="7011" width="13.7109375" style="1" customWidth="1"/>
    <col min="7012" max="7014" width="14.28515625" style="1" customWidth="1"/>
    <col min="7015" max="7015" width="14.42578125" style="1" customWidth="1"/>
    <col min="7016" max="7017" width="14.5703125" style="1" customWidth="1"/>
    <col min="7018" max="7018" width="14.28515625" style="1" customWidth="1"/>
    <col min="7019" max="7019" width="14.42578125" style="1" customWidth="1"/>
    <col min="7020" max="7020" width="14.5703125" style="1" customWidth="1"/>
    <col min="7021" max="7021" width="15.28515625" style="1" customWidth="1"/>
    <col min="7022" max="7022" width="17" style="1" customWidth="1"/>
    <col min="7023" max="7023" width="9.140625" style="1"/>
    <col min="7024" max="7024" width="15.42578125" style="1" customWidth="1"/>
    <col min="7025" max="7168" width="9.140625" style="1"/>
    <col min="7169" max="7169" width="7" style="1" customWidth="1"/>
    <col min="7170" max="7170" width="34.85546875" style="1" customWidth="1"/>
    <col min="7171" max="7171" width="17.28515625" style="1" customWidth="1"/>
    <col min="7172" max="7172" width="15.140625" style="1" customWidth="1"/>
    <col min="7173" max="7173" width="14.85546875" style="1" customWidth="1"/>
    <col min="7174" max="7174" width="14.42578125" style="1" customWidth="1"/>
    <col min="7175" max="7175" width="13.85546875" style="1" customWidth="1"/>
    <col min="7176" max="7176" width="15" style="1" customWidth="1"/>
    <col min="7177" max="7186" width="13.85546875" style="1" customWidth="1"/>
    <col min="7187" max="7187" width="14.7109375" style="1" customWidth="1"/>
    <col min="7188" max="7199" width="13.85546875" style="1" customWidth="1"/>
    <col min="7200" max="7200" width="13.7109375" style="1" customWidth="1"/>
    <col min="7201" max="7201" width="14.28515625" style="1" customWidth="1"/>
    <col min="7202" max="7202" width="15.140625" style="1" customWidth="1"/>
    <col min="7203" max="7204" width="13.7109375" style="1" customWidth="1"/>
    <col min="7205" max="7205" width="14.42578125" style="1" customWidth="1"/>
    <col min="7206" max="7210" width="13.7109375" style="1" customWidth="1"/>
    <col min="7211" max="7211" width="13.85546875" style="1" customWidth="1"/>
    <col min="7212" max="7213" width="13.28515625" style="1" customWidth="1"/>
    <col min="7214" max="7214" width="18.28515625" style="1" customWidth="1"/>
    <col min="7215" max="7215" width="13.7109375" style="1" customWidth="1"/>
    <col min="7216" max="7216" width="13.42578125" style="1" customWidth="1"/>
    <col min="7217" max="7217" width="13.140625" style="1" customWidth="1"/>
    <col min="7218" max="7218" width="13.85546875" style="1" customWidth="1"/>
    <col min="7219" max="7219" width="14.42578125" style="1" customWidth="1"/>
    <col min="7220" max="7220" width="13.5703125" style="1" customWidth="1"/>
    <col min="7221" max="7221" width="13.7109375" style="1" customWidth="1"/>
    <col min="7222" max="7230" width="13.5703125" style="1" customWidth="1"/>
    <col min="7231" max="7231" width="14.85546875" style="1" customWidth="1"/>
    <col min="7232" max="7232" width="14.28515625" style="1" customWidth="1"/>
    <col min="7233" max="7233" width="15.28515625" style="1" customWidth="1"/>
    <col min="7234" max="7234" width="14.28515625" style="1" customWidth="1"/>
    <col min="7235" max="7255" width="13.85546875" style="1" customWidth="1"/>
    <col min="7256" max="7256" width="13.7109375" style="1" customWidth="1"/>
    <col min="7257" max="7257" width="14.28515625" style="1" customWidth="1"/>
    <col min="7258" max="7260" width="13.85546875" style="1" customWidth="1"/>
    <col min="7261" max="7261" width="13.28515625" style="1" customWidth="1"/>
    <col min="7262" max="7262" width="14.28515625" style="1" customWidth="1"/>
    <col min="7263" max="7267" width="13.7109375" style="1" customWidth="1"/>
    <col min="7268" max="7270" width="14.28515625" style="1" customWidth="1"/>
    <col min="7271" max="7271" width="14.42578125" style="1" customWidth="1"/>
    <col min="7272" max="7273" width="14.5703125" style="1" customWidth="1"/>
    <col min="7274" max="7274" width="14.28515625" style="1" customWidth="1"/>
    <col min="7275" max="7275" width="14.42578125" style="1" customWidth="1"/>
    <col min="7276" max="7276" width="14.5703125" style="1" customWidth="1"/>
    <col min="7277" max="7277" width="15.28515625" style="1" customWidth="1"/>
    <col min="7278" max="7278" width="17" style="1" customWidth="1"/>
    <col min="7279" max="7279" width="9.140625" style="1"/>
    <col min="7280" max="7280" width="15.42578125" style="1" customWidth="1"/>
    <col min="7281" max="7424" width="9.140625" style="1"/>
    <col min="7425" max="7425" width="7" style="1" customWidth="1"/>
    <col min="7426" max="7426" width="34.85546875" style="1" customWidth="1"/>
    <col min="7427" max="7427" width="17.28515625" style="1" customWidth="1"/>
    <col min="7428" max="7428" width="15.140625" style="1" customWidth="1"/>
    <col min="7429" max="7429" width="14.85546875" style="1" customWidth="1"/>
    <col min="7430" max="7430" width="14.42578125" style="1" customWidth="1"/>
    <col min="7431" max="7431" width="13.85546875" style="1" customWidth="1"/>
    <col min="7432" max="7432" width="15" style="1" customWidth="1"/>
    <col min="7433" max="7442" width="13.85546875" style="1" customWidth="1"/>
    <col min="7443" max="7443" width="14.7109375" style="1" customWidth="1"/>
    <col min="7444" max="7455" width="13.85546875" style="1" customWidth="1"/>
    <col min="7456" max="7456" width="13.7109375" style="1" customWidth="1"/>
    <col min="7457" max="7457" width="14.28515625" style="1" customWidth="1"/>
    <col min="7458" max="7458" width="15.140625" style="1" customWidth="1"/>
    <col min="7459" max="7460" width="13.7109375" style="1" customWidth="1"/>
    <col min="7461" max="7461" width="14.42578125" style="1" customWidth="1"/>
    <col min="7462" max="7466" width="13.7109375" style="1" customWidth="1"/>
    <col min="7467" max="7467" width="13.85546875" style="1" customWidth="1"/>
    <col min="7468" max="7469" width="13.28515625" style="1" customWidth="1"/>
    <col min="7470" max="7470" width="18.28515625" style="1" customWidth="1"/>
    <col min="7471" max="7471" width="13.7109375" style="1" customWidth="1"/>
    <col min="7472" max="7472" width="13.42578125" style="1" customWidth="1"/>
    <col min="7473" max="7473" width="13.140625" style="1" customWidth="1"/>
    <col min="7474" max="7474" width="13.85546875" style="1" customWidth="1"/>
    <col min="7475" max="7475" width="14.42578125" style="1" customWidth="1"/>
    <col min="7476" max="7476" width="13.5703125" style="1" customWidth="1"/>
    <col min="7477" max="7477" width="13.7109375" style="1" customWidth="1"/>
    <col min="7478" max="7486" width="13.5703125" style="1" customWidth="1"/>
    <col min="7487" max="7487" width="14.85546875" style="1" customWidth="1"/>
    <col min="7488" max="7488" width="14.28515625" style="1" customWidth="1"/>
    <col min="7489" max="7489" width="15.28515625" style="1" customWidth="1"/>
    <col min="7490" max="7490" width="14.28515625" style="1" customWidth="1"/>
    <col min="7491" max="7511" width="13.85546875" style="1" customWidth="1"/>
    <col min="7512" max="7512" width="13.7109375" style="1" customWidth="1"/>
    <col min="7513" max="7513" width="14.28515625" style="1" customWidth="1"/>
    <col min="7514" max="7516" width="13.85546875" style="1" customWidth="1"/>
    <col min="7517" max="7517" width="13.28515625" style="1" customWidth="1"/>
    <col min="7518" max="7518" width="14.28515625" style="1" customWidth="1"/>
    <col min="7519" max="7523" width="13.7109375" style="1" customWidth="1"/>
    <col min="7524" max="7526" width="14.28515625" style="1" customWidth="1"/>
    <col min="7527" max="7527" width="14.42578125" style="1" customWidth="1"/>
    <col min="7528" max="7529" width="14.5703125" style="1" customWidth="1"/>
    <col min="7530" max="7530" width="14.28515625" style="1" customWidth="1"/>
    <col min="7531" max="7531" width="14.42578125" style="1" customWidth="1"/>
    <col min="7532" max="7532" width="14.5703125" style="1" customWidth="1"/>
    <col min="7533" max="7533" width="15.28515625" style="1" customWidth="1"/>
    <col min="7534" max="7534" width="17" style="1" customWidth="1"/>
    <col min="7535" max="7535" width="9.140625" style="1"/>
    <col min="7536" max="7536" width="15.42578125" style="1" customWidth="1"/>
    <col min="7537" max="7680" width="9.140625" style="1"/>
    <col min="7681" max="7681" width="7" style="1" customWidth="1"/>
    <col min="7682" max="7682" width="34.85546875" style="1" customWidth="1"/>
    <col min="7683" max="7683" width="17.28515625" style="1" customWidth="1"/>
    <col min="7684" max="7684" width="15.140625" style="1" customWidth="1"/>
    <col min="7685" max="7685" width="14.85546875" style="1" customWidth="1"/>
    <col min="7686" max="7686" width="14.42578125" style="1" customWidth="1"/>
    <col min="7687" max="7687" width="13.85546875" style="1" customWidth="1"/>
    <col min="7688" max="7688" width="15" style="1" customWidth="1"/>
    <col min="7689" max="7698" width="13.85546875" style="1" customWidth="1"/>
    <col min="7699" max="7699" width="14.7109375" style="1" customWidth="1"/>
    <col min="7700" max="7711" width="13.85546875" style="1" customWidth="1"/>
    <col min="7712" max="7712" width="13.7109375" style="1" customWidth="1"/>
    <col min="7713" max="7713" width="14.28515625" style="1" customWidth="1"/>
    <col min="7714" max="7714" width="15.140625" style="1" customWidth="1"/>
    <col min="7715" max="7716" width="13.7109375" style="1" customWidth="1"/>
    <col min="7717" max="7717" width="14.42578125" style="1" customWidth="1"/>
    <col min="7718" max="7722" width="13.7109375" style="1" customWidth="1"/>
    <col min="7723" max="7723" width="13.85546875" style="1" customWidth="1"/>
    <col min="7724" max="7725" width="13.28515625" style="1" customWidth="1"/>
    <col min="7726" max="7726" width="18.28515625" style="1" customWidth="1"/>
    <col min="7727" max="7727" width="13.7109375" style="1" customWidth="1"/>
    <col min="7728" max="7728" width="13.42578125" style="1" customWidth="1"/>
    <col min="7729" max="7729" width="13.140625" style="1" customWidth="1"/>
    <col min="7730" max="7730" width="13.85546875" style="1" customWidth="1"/>
    <col min="7731" max="7731" width="14.42578125" style="1" customWidth="1"/>
    <col min="7732" max="7732" width="13.5703125" style="1" customWidth="1"/>
    <col min="7733" max="7733" width="13.7109375" style="1" customWidth="1"/>
    <col min="7734" max="7742" width="13.5703125" style="1" customWidth="1"/>
    <col min="7743" max="7743" width="14.85546875" style="1" customWidth="1"/>
    <col min="7744" max="7744" width="14.28515625" style="1" customWidth="1"/>
    <col min="7745" max="7745" width="15.28515625" style="1" customWidth="1"/>
    <col min="7746" max="7746" width="14.28515625" style="1" customWidth="1"/>
    <col min="7747" max="7767" width="13.85546875" style="1" customWidth="1"/>
    <col min="7768" max="7768" width="13.7109375" style="1" customWidth="1"/>
    <col min="7769" max="7769" width="14.28515625" style="1" customWidth="1"/>
    <col min="7770" max="7772" width="13.85546875" style="1" customWidth="1"/>
    <col min="7773" max="7773" width="13.28515625" style="1" customWidth="1"/>
    <col min="7774" max="7774" width="14.28515625" style="1" customWidth="1"/>
    <col min="7775" max="7779" width="13.7109375" style="1" customWidth="1"/>
    <col min="7780" max="7782" width="14.28515625" style="1" customWidth="1"/>
    <col min="7783" max="7783" width="14.42578125" style="1" customWidth="1"/>
    <col min="7784" max="7785" width="14.5703125" style="1" customWidth="1"/>
    <col min="7786" max="7786" width="14.28515625" style="1" customWidth="1"/>
    <col min="7787" max="7787" width="14.42578125" style="1" customWidth="1"/>
    <col min="7788" max="7788" width="14.5703125" style="1" customWidth="1"/>
    <col min="7789" max="7789" width="15.28515625" style="1" customWidth="1"/>
    <col min="7790" max="7790" width="17" style="1" customWidth="1"/>
    <col min="7791" max="7791" width="9.140625" style="1"/>
    <col min="7792" max="7792" width="15.42578125" style="1" customWidth="1"/>
    <col min="7793" max="7936" width="9.140625" style="1"/>
    <col min="7937" max="7937" width="7" style="1" customWidth="1"/>
    <col min="7938" max="7938" width="34.85546875" style="1" customWidth="1"/>
    <col min="7939" max="7939" width="17.28515625" style="1" customWidth="1"/>
    <col min="7940" max="7940" width="15.140625" style="1" customWidth="1"/>
    <col min="7941" max="7941" width="14.85546875" style="1" customWidth="1"/>
    <col min="7942" max="7942" width="14.42578125" style="1" customWidth="1"/>
    <col min="7943" max="7943" width="13.85546875" style="1" customWidth="1"/>
    <col min="7944" max="7944" width="15" style="1" customWidth="1"/>
    <col min="7945" max="7954" width="13.85546875" style="1" customWidth="1"/>
    <col min="7955" max="7955" width="14.7109375" style="1" customWidth="1"/>
    <col min="7956" max="7967" width="13.85546875" style="1" customWidth="1"/>
    <col min="7968" max="7968" width="13.7109375" style="1" customWidth="1"/>
    <col min="7969" max="7969" width="14.28515625" style="1" customWidth="1"/>
    <col min="7970" max="7970" width="15.140625" style="1" customWidth="1"/>
    <col min="7971" max="7972" width="13.7109375" style="1" customWidth="1"/>
    <col min="7973" max="7973" width="14.42578125" style="1" customWidth="1"/>
    <col min="7974" max="7978" width="13.7109375" style="1" customWidth="1"/>
    <col min="7979" max="7979" width="13.85546875" style="1" customWidth="1"/>
    <col min="7980" max="7981" width="13.28515625" style="1" customWidth="1"/>
    <col min="7982" max="7982" width="18.28515625" style="1" customWidth="1"/>
    <col min="7983" max="7983" width="13.7109375" style="1" customWidth="1"/>
    <col min="7984" max="7984" width="13.42578125" style="1" customWidth="1"/>
    <col min="7985" max="7985" width="13.140625" style="1" customWidth="1"/>
    <col min="7986" max="7986" width="13.85546875" style="1" customWidth="1"/>
    <col min="7987" max="7987" width="14.42578125" style="1" customWidth="1"/>
    <col min="7988" max="7988" width="13.5703125" style="1" customWidth="1"/>
    <col min="7989" max="7989" width="13.7109375" style="1" customWidth="1"/>
    <col min="7990" max="7998" width="13.5703125" style="1" customWidth="1"/>
    <col min="7999" max="7999" width="14.85546875" style="1" customWidth="1"/>
    <col min="8000" max="8000" width="14.28515625" style="1" customWidth="1"/>
    <col min="8001" max="8001" width="15.28515625" style="1" customWidth="1"/>
    <col min="8002" max="8002" width="14.28515625" style="1" customWidth="1"/>
    <col min="8003" max="8023" width="13.85546875" style="1" customWidth="1"/>
    <col min="8024" max="8024" width="13.7109375" style="1" customWidth="1"/>
    <col min="8025" max="8025" width="14.28515625" style="1" customWidth="1"/>
    <col min="8026" max="8028" width="13.85546875" style="1" customWidth="1"/>
    <col min="8029" max="8029" width="13.28515625" style="1" customWidth="1"/>
    <col min="8030" max="8030" width="14.28515625" style="1" customWidth="1"/>
    <col min="8031" max="8035" width="13.7109375" style="1" customWidth="1"/>
    <col min="8036" max="8038" width="14.28515625" style="1" customWidth="1"/>
    <col min="8039" max="8039" width="14.42578125" style="1" customWidth="1"/>
    <col min="8040" max="8041" width="14.5703125" style="1" customWidth="1"/>
    <col min="8042" max="8042" width="14.28515625" style="1" customWidth="1"/>
    <col min="8043" max="8043" width="14.42578125" style="1" customWidth="1"/>
    <col min="8044" max="8044" width="14.5703125" style="1" customWidth="1"/>
    <col min="8045" max="8045" width="15.28515625" style="1" customWidth="1"/>
    <col min="8046" max="8046" width="17" style="1" customWidth="1"/>
    <col min="8047" max="8047" width="9.140625" style="1"/>
    <col min="8048" max="8048" width="15.42578125" style="1" customWidth="1"/>
    <col min="8049" max="8192" width="9.140625" style="1"/>
    <col min="8193" max="8193" width="7" style="1" customWidth="1"/>
    <col min="8194" max="8194" width="34.85546875" style="1" customWidth="1"/>
    <col min="8195" max="8195" width="17.28515625" style="1" customWidth="1"/>
    <col min="8196" max="8196" width="15.140625" style="1" customWidth="1"/>
    <col min="8197" max="8197" width="14.85546875" style="1" customWidth="1"/>
    <col min="8198" max="8198" width="14.42578125" style="1" customWidth="1"/>
    <col min="8199" max="8199" width="13.85546875" style="1" customWidth="1"/>
    <col min="8200" max="8200" width="15" style="1" customWidth="1"/>
    <col min="8201" max="8210" width="13.85546875" style="1" customWidth="1"/>
    <col min="8211" max="8211" width="14.7109375" style="1" customWidth="1"/>
    <col min="8212" max="8223" width="13.85546875" style="1" customWidth="1"/>
    <col min="8224" max="8224" width="13.7109375" style="1" customWidth="1"/>
    <col min="8225" max="8225" width="14.28515625" style="1" customWidth="1"/>
    <col min="8226" max="8226" width="15.140625" style="1" customWidth="1"/>
    <col min="8227" max="8228" width="13.7109375" style="1" customWidth="1"/>
    <col min="8229" max="8229" width="14.42578125" style="1" customWidth="1"/>
    <col min="8230" max="8234" width="13.7109375" style="1" customWidth="1"/>
    <col min="8235" max="8235" width="13.85546875" style="1" customWidth="1"/>
    <col min="8236" max="8237" width="13.28515625" style="1" customWidth="1"/>
    <col min="8238" max="8238" width="18.28515625" style="1" customWidth="1"/>
    <col min="8239" max="8239" width="13.7109375" style="1" customWidth="1"/>
    <col min="8240" max="8240" width="13.42578125" style="1" customWidth="1"/>
    <col min="8241" max="8241" width="13.140625" style="1" customWidth="1"/>
    <col min="8242" max="8242" width="13.85546875" style="1" customWidth="1"/>
    <col min="8243" max="8243" width="14.42578125" style="1" customWidth="1"/>
    <col min="8244" max="8244" width="13.5703125" style="1" customWidth="1"/>
    <col min="8245" max="8245" width="13.7109375" style="1" customWidth="1"/>
    <col min="8246" max="8254" width="13.5703125" style="1" customWidth="1"/>
    <col min="8255" max="8255" width="14.85546875" style="1" customWidth="1"/>
    <col min="8256" max="8256" width="14.28515625" style="1" customWidth="1"/>
    <col min="8257" max="8257" width="15.28515625" style="1" customWidth="1"/>
    <col min="8258" max="8258" width="14.28515625" style="1" customWidth="1"/>
    <col min="8259" max="8279" width="13.85546875" style="1" customWidth="1"/>
    <col min="8280" max="8280" width="13.7109375" style="1" customWidth="1"/>
    <col min="8281" max="8281" width="14.28515625" style="1" customWidth="1"/>
    <col min="8282" max="8284" width="13.85546875" style="1" customWidth="1"/>
    <col min="8285" max="8285" width="13.28515625" style="1" customWidth="1"/>
    <col min="8286" max="8286" width="14.28515625" style="1" customWidth="1"/>
    <col min="8287" max="8291" width="13.7109375" style="1" customWidth="1"/>
    <col min="8292" max="8294" width="14.28515625" style="1" customWidth="1"/>
    <col min="8295" max="8295" width="14.42578125" style="1" customWidth="1"/>
    <col min="8296" max="8297" width="14.5703125" style="1" customWidth="1"/>
    <col min="8298" max="8298" width="14.28515625" style="1" customWidth="1"/>
    <col min="8299" max="8299" width="14.42578125" style="1" customWidth="1"/>
    <col min="8300" max="8300" width="14.5703125" style="1" customWidth="1"/>
    <col min="8301" max="8301" width="15.28515625" style="1" customWidth="1"/>
    <col min="8302" max="8302" width="17" style="1" customWidth="1"/>
    <col min="8303" max="8303" width="9.140625" style="1"/>
    <col min="8304" max="8304" width="15.42578125" style="1" customWidth="1"/>
    <col min="8305" max="8448" width="9.140625" style="1"/>
    <col min="8449" max="8449" width="7" style="1" customWidth="1"/>
    <col min="8450" max="8450" width="34.85546875" style="1" customWidth="1"/>
    <col min="8451" max="8451" width="17.28515625" style="1" customWidth="1"/>
    <col min="8452" max="8452" width="15.140625" style="1" customWidth="1"/>
    <col min="8453" max="8453" width="14.85546875" style="1" customWidth="1"/>
    <col min="8454" max="8454" width="14.42578125" style="1" customWidth="1"/>
    <col min="8455" max="8455" width="13.85546875" style="1" customWidth="1"/>
    <col min="8456" max="8456" width="15" style="1" customWidth="1"/>
    <col min="8457" max="8466" width="13.85546875" style="1" customWidth="1"/>
    <col min="8467" max="8467" width="14.7109375" style="1" customWidth="1"/>
    <col min="8468" max="8479" width="13.85546875" style="1" customWidth="1"/>
    <col min="8480" max="8480" width="13.7109375" style="1" customWidth="1"/>
    <col min="8481" max="8481" width="14.28515625" style="1" customWidth="1"/>
    <col min="8482" max="8482" width="15.140625" style="1" customWidth="1"/>
    <col min="8483" max="8484" width="13.7109375" style="1" customWidth="1"/>
    <col min="8485" max="8485" width="14.42578125" style="1" customWidth="1"/>
    <col min="8486" max="8490" width="13.7109375" style="1" customWidth="1"/>
    <col min="8491" max="8491" width="13.85546875" style="1" customWidth="1"/>
    <col min="8492" max="8493" width="13.28515625" style="1" customWidth="1"/>
    <col min="8494" max="8494" width="18.28515625" style="1" customWidth="1"/>
    <col min="8495" max="8495" width="13.7109375" style="1" customWidth="1"/>
    <col min="8496" max="8496" width="13.42578125" style="1" customWidth="1"/>
    <col min="8497" max="8497" width="13.140625" style="1" customWidth="1"/>
    <col min="8498" max="8498" width="13.85546875" style="1" customWidth="1"/>
    <col min="8499" max="8499" width="14.42578125" style="1" customWidth="1"/>
    <col min="8500" max="8500" width="13.5703125" style="1" customWidth="1"/>
    <col min="8501" max="8501" width="13.7109375" style="1" customWidth="1"/>
    <col min="8502" max="8510" width="13.5703125" style="1" customWidth="1"/>
    <col min="8511" max="8511" width="14.85546875" style="1" customWidth="1"/>
    <col min="8512" max="8512" width="14.28515625" style="1" customWidth="1"/>
    <col min="8513" max="8513" width="15.28515625" style="1" customWidth="1"/>
    <col min="8514" max="8514" width="14.28515625" style="1" customWidth="1"/>
    <col min="8515" max="8535" width="13.85546875" style="1" customWidth="1"/>
    <col min="8536" max="8536" width="13.7109375" style="1" customWidth="1"/>
    <col min="8537" max="8537" width="14.28515625" style="1" customWidth="1"/>
    <col min="8538" max="8540" width="13.85546875" style="1" customWidth="1"/>
    <col min="8541" max="8541" width="13.28515625" style="1" customWidth="1"/>
    <col min="8542" max="8542" width="14.28515625" style="1" customWidth="1"/>
    <col min="8543" max="8547" width="13.7109375" style="1" customWidth="1"/>
    <col min="8548" max="8550" width="14.28515625" style="1" customWidth="1"/>
    <col min="8551" max="8551" width="14.42578125" style="1" customWidth="1"/>
    <col min="8552" max="8553" width="14.5703125" style="1" customWidth="1"/>
    <col min="8554" max="8554" width="14.28515625" style="1" customWidth="1"/>
    <col min="8555" max="8555" width="14.42578125" style="1" customWidth="1"/>
    <col min="8556" max="8556" width="14.5703125" style="1" customWidth="1"/>
    <col min="8557" max="8557" width="15.28515625" style="1" customWidth="1"/>
    <col min="8558" max="8558" width="17" style="1" customWidth="1"/>
    <col min="8559" max="8559" width="9.140625" style="1"/>
    <col min="8560" max="8560" width="15.42578125" style="1" customWidth="1"/>
    <col min="8561" max="8704" width="9.140625" style="1"/>
    <col min="8705" max="8705" width="7" style="1" customWidth="1"/>
    <col min="8706" max="8706" width="34.85546875" style="1" customWidth="1"/>
    <col min="8707" max="8707" width="17.28515625" style="1" customWidth="1"/>
    <col min="8708" max="8708" width="15.140625" style="1" customWidth="1"/>
    <col min="8709" max="8709" width="14.85546875" style="1" customWidth="1"/>
    <col min="8710" max="8710" width="14.42578125" style="1" customWidth="1"/>
    <col min="8711" max="8711" width="13.85546875" style="1" customWidth="1"/>
    <col min="8712" max="8712" width="15" style="1" customWidth="1"/>
    <col min="8713" max="8722" width="13.85546875" style="1" customWidth="1"/>
    <col min="8723" max="8723" width="14.7109375" style="1" customWidth="1"/>
    <col min="8724" max="8735" width="13.85546875" style="1" customWidth="1"/>
    <col min="8736" max="8736" width="13.7109375" style="1" customWidth="1"/>
    <col min="8737" max="8737" width="14.28515625" style="1" customWidth="1"/>
    <col min="8738" max="8738" width="15.140625" style="1" customWidth="1"/>
    <col min="8739" max="8740" width="13.7109375" style="1" customWidth="1"/>
    <col min="8741" max="8741" width="14.42578125" style="1" customWidth="1"/>
    <col min="8742" max="8746" width="13.7109375" style="1" customWidth="1"/>
    <col min="8747" max="8747" width="13.85546875" style="1" customWidth="1"/>
    <col min="8748" max="8749" width="13.28515625" style="1" customWidth="1"/>
    <col min="8750" max="8750" width="18.28515625" style="1" customWidth="1"/>
    <col min="8751" max="8751" width="13.7109375" style="1" customWidth="1"/>
    <col min="8752" max="8752" width="13.42578125" style="1" customWidth="1"/>
    <col min="8753" max="8753" width="13.140625" style="1" customWidth="1"/>
    <col min="8754" max="8754" width="13.85546875" style="1" customWidth="1"/>
    <col min="8755" max="8755" width="14.42578125" style="1" customWidth="1"/>
    <col min="8756" max="8756" width="13.5703125" style="1" customWidth="1"/>
    <col min="8757" max="8757" width="13.7109375" style="1" customWidth="1"/>
    <col min="8758" max="8766" width="13.5703125" style="1" customWidth="1"/>
    <col min="8767" max="8767" width="14.85546875" style="1" customWidth="1"/>
    <col min="8768" max="8768" width="14.28515625" style="1" customWidth="1"/>
    <col min="8769" max="8769" width="15.28515625" style="1" customWidth="1"/>
    <col min="8770" max="8770" width="14.28515625" style="1" customWidth="1"/>
    <col min="8771" max="8791" width="13.85546875" style="1" customWidth="1"/>
    <col min="8792" max="8792" width="13.7109375" style="1" customWidth="1"/>
    <col min="8793" max="8793" width="14.28515625" style="1" customWidth="1"/>
    <col min="8794" max="8796" width="13.85546875" style="1" customWidth="1"/>
    <col min="8797" max="8797" width="13.28515625" style="1" customWidth="1"/>
    <col min="8798" max="8798" width="14.28515625" style="1" customWidth="1"/>
    <col min="8799" max="8803" width="13.7109375" style="1" customWidth="1"/>
    <col min="8804" max="8806" width="14.28515625" style="1" customWidth="1"/>
    <col min="8807" max="8807" width="14.42578125" style="1" customWidth="1"/>
    <col min="8808" max="8809" width="14.5703125" style="1" customWidth="1"/>
    <col min="8810" max="8810" width="14.28515625" style="1" customWidth="1"/>
    <col min="8811" max="8811" width="14.42578125" style="1" customWidth="1"/>
    <col min="8812" max="8812" width="14.5703125" style="1" customWidth="1"/>
    <col min="8813" max="8813" width="15.28515625" style="1" customWidth="1"/>
    <col min="8814" max="8814" width="17" style="1" customWidth="1"/>
    <col min="8815" max="8815" width="9.140625" style="1"/>
    <col min="8816" max="8816" width="15.42578125" style="1" customWidth="1"/>
    <col min="8817" max="8960" width="9.140625" style="1"/>
    <col min="8961" max="8961" width="7" style="1" customWidth="1"/>
    <col min="8962" max="8962" width="34.85546875" style="1" customWidth="1"/>
    <col min="8963" max="8963" width="17.28515625" style="1" customWidth="1"/>
    <col min="8964" max="8964" width="15.140625" style="1" customWidth="1"/>
    <col min="8965" max="8965" width="14.85546875" style="1" customWidth="1"/>
    <col min="8966" max="8966" width="14.42578125" style="1" customWidth="1"/>
    <col min="8967" max="8967" width="13.85546875" style="1" customWidth="1"/>
    <col min="8968" max="8968" width="15" style="1" customWidth="1"/>
    <col min="8969" max="8978" width="13.85546875" style="1" customWidth="1"/>
    <col min="8979" max="8979" width="14.7109375" style="1" customWidth="1"/>
    <col min="8980" max="8991" width="13.85546875" style="1" customWidth="1"/>
    <col min="8992" max="8992" width="13.7109375" style="1" customWidth="1"/>
    <col min="8993" max="8993" width="14.28515625" style="1" customWidth="1"/>
    <col min="8994" max="8994" width="15.140625" style="1" customWidth="1"/>
    <col min="8995" max="8996" width="13.7109375" style="1" customWidth="1"/>
    <col min="8997" max="8997" width="14.42578125" style="1" customWidth="1"/>
    <col min="8998" max="9002" width="13.7109375" style="1" customWidth="1"/>
    <col min="9003" max="9003" width="13.85546875" style="1" customWidth="1"/>
    <col min="9004" max="9005" width="13.28515625" style="1" customWidth="1"/>
    <col min="9006" max="9006" width="18.28515625" style="1" customWidth="1"/>
    <col min="9007" max="9007" width="13.7109375" style="1" customWidth="1"/>
    <col min="9008" max="9008" width="13.42578125" style="1" customWidth="1"/>
    <col min="9009" max="9009" width="13.140625" style="1" customWidth="1"/>
    <col min="9010" max="9010" width="13.85546875" style="1" customWidth="1"/>
    <col min="9011" max="9011" width="14.42578125" style="1" customWidth="1"/>
    <col min="9012" max="9012" width="13.5703125" style="1" customWidth="1"/>
    <col min="9013" max="9013" width="13.7109375" style="1" customWidth="1"/>
    <col min="9014" max="9022" width="13.5703125" style="1" customWidth="1"/>
    <col min="9023" max="9023" width="14.85546875" style="1" customWidth="1"/>
    <col min="9024" max="9024" width="14.28515625" style="1" customWidth="1"/>
    <col min="9025" max="9025" width="15.28515625" style="1" customWidth="1"/>
    <col min="9026" max="9026" width="14.28515625" style="1" customWidth="1"/>
    <col min="9027" max="9047" width="13.85546875" style="1" customWidth="1"/>
    <col min="9048" max="9048" width="13.7109375" style="1" customWidth="1"/>
    <col min="9049" max="9049" width="14.28515625" style="1" customWidth="1"/>
    <col min="9050" max="9052" width="13.85546875" style="1" customWidth="1"/>
    <col min="9053" max="9053" width="13.28515625" style="1" customWidth="1"/>
    <col min="9054" max="9054" width="14.28515625" style="1" customWidth="1"/>
    <col min="9055" max="9059" width="13.7109375" style="1" customWidth="1"/>
    <col min="9060" max="9062" width="14.28515625" style="1" customWidth="1"/>
    <col min="9063" max="9063" width="14.42578125" style="1" customWidth="1"/>
    <col min="9064" max="9065" width="14.5703125" style="1" customWidth="1"/>
    <col min="9066" max="9066" width="14.28515625" style="1" customWidth="1"/>
    <col min="9067" max="9067" width="14.42578125" style="1" customWidth="1"/>
    <col min="9068" max="9068" width="14.5703125" style="1" customWidth="1"/>
    <col min="9069" max="9069" width="15.28515625" style="1" customWidth="1"/>
    <col min="9070" max="9070" width="17" style="1" customWidth="1"/>
    <col min="9071" max="9071" width="9.140625" style="1"/>
    <col min="9072" max="9072" width="15.42578125" style="1" customWidth="1"/>
    <col min="9073" max="9216" width="9.140625" style="1"/>
    <col min="9217" max="9217" width="7" style="1" customWidth="1"/>
    <col min="9218" max="9218" width="34.85546875" style="1" customWidth="1"/>
    <col min="9219" max="9219" width="17.28515625" style="1" customWidth="1"/>
    <col min="9220" max="9220" width="15.140625" style="1" customWidth="1"/>
    <col min="9221" max="9221" width="14.85546875" style="1" customWidth="1"/>
    <col min="9222" max="9222" width="14.42578125" style="1" customWidth="1"/>
    <col min="9223" max="9223" width="13.85546875" style="1" customWidth="1"/>
    <col min="9224" max="9224" width="15" style="1" customWidth="1"/>
    <col min="9225" max="9234" width="13.85546875" style="1" customWidth="1"/>
    <col min="9235" max="9235" width="14.7109375" style="1" customWidth="1"/>
    <col min="9236" max="9247" width="13.85546875" style="1" customWidth="1"/>
    <col min="9248" max="9248" width="13.7109375" style="1" customWidth="1"/>
    <col min="9249" max="9249" width="14.28515625" style="1" customWidth="1"/>
    <col min="9250" max="9250" width="15.140625" style="1" customWidth="1"/>
    <col min="9251" max="9252" width="13.7109375" style="1" customWidth="1"/>
    <col min="9253" max="9253" width="14.42578125" style="1" customWidth="1"/>
    <col min="9254" max="9258" width="13.7109375" style="1" customWidth="1"/>
    <col min="9259" max="9259" width="13.85546875" style="1" customWidth="1"/>
    <col min="9260" max="9261" width="13.28515625" style="1" customWidth="1"/>
    <col min="9262" max="9262" width="18.28515625" style="1" customWidth="1"/>
    <col min="9263" max="9263" width="13.7109375" style="1" customWidth="1"/>
    <col min="9264" max="9264" width="13.42578125" style="1" customWidth="1"/>
    <col min="9265" max="9265" width="13.140625" style="1" customWidth="1"/>
    <col min="9266" max="9266" width="13.85546875" style="1" customWidth="1"/>
    <col min="9267" max="9267" width="14.42578125" style="1" customWidth="1"/>
    <col min="9268" max="9268" width="13.5703125" style="1" customWidth="1"/>
    <col min="9269" max="9269" width="13.7109375" style="1" customWidth="1"/>
    <col min="9270" max="9278" width="13.5703125" style="1" customWidth="1"/>
    <col min="9279" max="9279" width="14.85546875" style="1" customWidth="1"/>
    <col min="9280" max="9280" width="14.28515625" style="1" customWidth="1"/>
    <col min="9281" max="9281" width="15.28515625" style="1" customWidth="1"/>
    <col min="9282" max="9282" width="14.28515625" style="1" customWidth="1"/>
    <col min="9283" max="9303" width="13.85546875" style="1" customWidth="1"/>
    <col min="9304" max="9304" width="13.7109375" style="1" customWidth="1"/>
    <col min="9305" max="9305" width="14.28515625" style="1" customWidth="1"/>
    <col min="9306" max="9308" width="13.85546875" style="1" customWidth="1"/>
    <col min="9309" max="9309" width="13.28515625" style="1" customWidth="1"/>
    <col min="9310" max="9310" width="14.28515625" style="1" customWidth="1"/>
    <col min="9311" max="9315" width="13.7109375" style="1" customWidth="1"/>
    <col min="9316" max="9318" width="14.28515625" style="1" customWidth="1"/>
    <col min="9319" max="9319" width="14.42578125" style="1" customWidth="1"/>
    <col min="9320" max="9321" width="14.5703125" style="1" customWidth="1"/>
    <col min="9322" max="9322" width="14.28515625" style="1" customWidth="1"/>
    <col min="9323" max="9323" width="14.42578125" style="1" customWidth="1"/>
    <col min="9324" max="9324" width="14.5703125" style="1" customWidth="1"/>
    <col min="9325" max="9325" width="15.28515625" style="1" customWidth="1"/>
    <col min="9326" max="9326" width="17" style="1" customWidth="1"/>
    <col min="9327" max="9327" width="9.140625" style="1"/>
    <col min="9328" max="9328" width="15.42578125" style="1" customWidth="1"/>
    <col min="9329" max="9472" width="9.140625" style="1"/>
    <col min="9473" max="9473" width="7" style="1" customWidth="1"/>
    <col min="9474" max="9474" width="34.85546875" style="1" customWidth="1"/>
    <col min="9475" max="9475" width="17.28515625" style="1" customWidth="1"/>
    <col min="9476" max="9476" width="15.140625" style="1" customWidth="1"/>
    <col min="9477" max="9477" width="14.85546875" style="1" customWidth="1"/>
    <col min="9478" max="9478" width="14.42578125" style="1" customWidth="1"/>
    <col min="9479" max="9479" width="13.85546875" style="1" customWidth="1"/>
    <col min="9480" max="9480" width="15" style="1" customWidth="1"/>
    <col min="9481" max="9490" width="13.85546875" style="1" customWidth="1"/>
    <col min="9491" max="9491" width="14.7109375" style="1" customWidth="1"/>
    <col min="9492" max="9503" width="13.85546875" style="1" customWidth="1"/>
    <col min="9504" max="9504" width="13.7109375" style="1" customWidth="1"/>
    <col min="9505" max="9505" width="14.28515625" style="1" customWidth="1"/>
    <col min="9506" max="9506" width="15.140625" style="1" customWidth="1"/>
    <col min="9507" max="9508" width="13.7109375" style="1" customWidth="1"/>
    <col min="9509" max="9509" width="14.42578125" style="1" customWidth="1"/>
    <col min="9510" max="9514" width="13.7109375" style="1" customWidth="1"/>
    <col min="9515" max="9515" width="13.85546875" style="1" customWidth="1"/>
    <col min="9516" max="9517" width="13.28515625" style="1" customWidth="1"/>
    <col min="9518" max="9518" width="18.28515625" style="1" customWidth="1"/>
    <col min="9519" max="9519" width="13.7109375" style="1" customWidth="1"/>
    <col min="9520" max="9520" width="13.42578125" style="1" customWidth="1"/>
    <col min="9521" max="9521" width="13.140625" style="1" customWidth="1"/>
    <col min="9522" max="9522" width="13.85546875" style="1" customWidth="1"/>
    <col min="9523" max="9523" width="14.42578125" style="1" customWidth="1"/>
    <col min="9524" max="9524" width="13.5703125" style="1" customWidth="1"/>
    <col min="9525" max="9525" width="13.7109375" style="1" customWidth="1"/>
    <col min="9526" max="9534" width="13.5703125" style="1" customWidth="1"/>
    <col min="9535" max="9535" width="14.85546875" style="1" customWidth="1"/>
    <col min="9536" max="9536" width="14.28515625" style="1" customWidth="1"/>
    <col min="9537" max="9537" width="15.28515625" style="1" customWidth="1"/>
    <col min="9538" max="9538" width="14.28515625" style="1" customWidth="1"/>
    <col min="9539" max="9559" width="13.85546875" style="1" customWidth="1"/>
    <col min="9560" max="9560" width="13.7109375" style="1" customWidth="1"/>
    <col min="9561" max="9561" width="14.28515625" style="1" customWidth="1"/>
    <col min="9562" max="9564" width="13.85546875" style="1" customWidth="1"/>
    <col min="9565" max="9565" width="13.28515625" style="1" customWidth="1"/>
    <col min="9566" max="9566" width="14.28515625" style="1" customWidth="1"/>
    <col min="9567" max="9571" width="13.7109375" style="1" customWidth="1"/>
    <col min="9572" max="9574" width="14.28515625" style="1" customWidth="1"/>
    <col min="9575" max="9575" width="14.42578125" style="1" customWidth="1"/>
    <col min="9576" max="9577" width="14.5703125" style="1" customWidth="1"/>
    <col min="9578" max="9578" width="14.28515625" style="1" customWidth="1"/>
    <col min="9579" max="9579" width="14.42578125" style="1" customWidth="1"/>
    <col min="9580" max="9580" width="14.5703125" style="1" customWidth="1"/>
    <col min="9581" max="9581" width="15.28515625" style="1" customWidth="1"/>
    <col min="9582" max="9582" width="17" style="1" customWidth="1"/>
    <col min="9583" max="9583" width="9.140625" style="1"/>
    <col min="9584" max="9584" width="15.42578125" style="1" customWidth="1"/>
    <col min="9585" max="9728" width="9.140625" style="1"/>
    <col min="9729" max="9729" width="7" style="1" customWidth="1"/>
    <col min="9730" max="9730" width="34.85546875" style="1" customWidth="1"/>
    <col min="9731" max="9731" width="17.28515625" style="1" customWidth="1"/>
    <col min="9732" max="9732" width="15.140625" style="1" customWidth="1"/>
    <col min="9733" max="9733" width="14.85546875" style="1" customWidth="1"/>
    <col min="9734" max="9734" width="14.42578125" style="1" customWidth="1"/>
    <col min="9735" max="9735" width="13.85546875" style="1" customWidth="1"/>
    <col min="9736" max="9736" width="15" style="1" customWidth="1"/>
    <col min="9737" max="9746" width="13.85546875" style="1" customWidth="1"/>
    <col min="9747" max="9747" width="14.7109375" style="1" customWidth="1"/>
    <col min="9748" max="9759" width="13.85546875" style="1" customWidth="1"/>
    <col min="9760" max="9760" width="13.7109375" style="1" customWidth="1"/>
    <col min="9761" max="9761" width="14.28515625" style="1" customWidth="1"/>
    <col min="9762" max="9762" width="15.140625" style="1" customWidth="1"/>
    <col min="9763" max="9764" width="13.7109375" style="1" customWidth="1"/>
    <col min="9765" max="9765" width="14.42578125" style="1" customWidth="1"/>
    <col min="9766" max="9770" width="13.7109375" style="1" customWidth="1"/>
    <col min="9771" max="9771" width="13.85546875" style="1" customWidth="1"/>
    <col min="9772" max="9773" width="13.28515625" style="1" customWidth="1"/>
    <col min="9774" max="9774" width="18.28515625" style="1" customWidth="1"/>
    <col min="9775" max="9775" width="13.7109375" style="1" customWidth="1"/>
    <col min="9776" max="9776" width="13.42578125" style="1" customWidth="1"/>
    <col min="9777" max="9777" width="13.140625" style="1" customWidth="1"/>
    <col min="9778" max="9778" width="13.85546875" style="1" customWidth="1"/>
    <col min="9779" max="9779" width="14.42578125" style="1" customWidth="1"/>
    <col min="9780" max="9780" width="13.5703125" style="1" customWidth="1"/>
    <col min="9781" max="9781" width="13.7109375" style="1" customWidth="1"/>
    <col min="9782" max="9790" width="13.5703125" style="1" customWidth="1"/>
    <col min="9791" max="9791" width="14.85546875" style="1" customWidth="1"/>
    <col min="9792" max="9792" width="14.28515625" style="1" customWidth="1"/>
    <col min="9793" max="9793" width="15.28515625" style="1" customWidth="1"/>
    <col min="9794" max="9794" width="14.28515625" style="1" customWidth="1"/>
    <col min="9795" max="9815" width="13.85546875" style="1" customWidth="1"/>
    <col min="9816" max="9816" width="13.7109375" style="1" customWidth="1"/>
    <col min="9817" max="9817" width="14.28515625" style="1" customWidth="1"/>
    <col min="9818" max="9820" width="13.85546875" style="1" customWidth="1"/>
    <col min="9821" max="9821" width="13.28515625" style="1" customWidth="1"/>
    <col min="9822" max="9822" width="14.28515625" style="1" customWidth="1"/>
    <col min="9823" max="9827" width="13.7109375" style="1" customWidth="1"/>
    <col min="9828" max="9830" width="14.28515625" style="1" customWidth="1"/>
    <col min="9831" max="9831" width="14.42578125" style="1" customWidth="1"/>
    <col min="9832" max="9833" width="14.5703125" style="1" customWidth="1"/>
    <col min="9834" max="9834" width="14.28515625" style="1" customWidth="1"/>
    <col min="9835" max="9835" width="14.42578125" style="1" customWidth="1"/>
    <col min="9836" max="9836" width="14.5703125" style="1" customWidth="1"/>
    <col min="9837" max="9837" width="15.28515625" style="1" customWidth="1"/>
    <col min="9838" max="9838" width="17" style="1" customWidth="1"/>
    <col min="9839" max="9839" width="9.140625" style="1"/>
    <col min="9840" max="9840" width="15.42578125" style="1" customWidth="1"/>
    <col min="9841" max="9984" width="9.140625" style="1"/>
    <col min="9985" max="9985" width="7" style="1" customWidth="1"/>
    <col min="9986" max="9986" width="34.85546875" style="1" customWidth="1"/>
    <col min="9987" max="9987" width="17.28515625" style="1" customWidth="1"/>
    <col min="9988" max="9988" width="15.140625" style="1" customWidth="1"/>
    <col min="9989" max="9989" width="14.85546875" style="1" customWidth="1"/>
    <col min="9990" max="9990" width="14.42578125" style="1" customWidth="1"/>
    <col min="9991" max="9991" width="13.85546875" style="1" customWidth="1"/>
    <col min="9992" max="9992" width="15" style="1" customWidth="1"/>
    <col min="9993" max="10002" width="13.85546875" style="1" customWidth="1"/>
    <col min="10003" max="10003" width="14.7109375" style="1" customWidth="1"/>
    <col min="10004" max="10015" width="13.85546875" style="1" customWidth="1"/>
    <col min="10016" max="10016" width="13.7109375" style="1" customWidth="1"/>
    <col min="10017" max="10017" width="14.28515625" style="1" customWidth="1"/>
    <col min="10018" max="10018" width="15.140625" style="1" customWidth="1"/>
    <col min="10019" max="10020" width="13.7109375" style="1" customWidth="1"/>
    <col min="10021" max="10021" width="14.42578125" style="1" customWidth="1"/>
    <col min="10022" max="10026" width="13.7109375" style="1" customWidth="1"/>
    <col min="10027" max="10027" width="13.85546875" style="1" customWidth="1"/>
    <col min="10028" max="10029" width="13.28515625" style="1" customWidth="1"/>
    <col min="10030" max="10030" width="18.28515625" style="1" customWidth="1"/>
    <col min="10031" max="10031" width="13.7109375" style="1" customWidth="1"/>
    <col min="10032" max="10032" width="13.42578125" style="1" customWidth="1"/>
    <col min="10033" max="10033" width="13.140625" style="1" customWidth="1"/>
    <col min="10034" max="10034" width="13.85546875" style="1" customWidth="1"/>
    <col min="10035" max="10035" width="14.42578125" style="1" customWidth="1"/>
    <col min="10036" max="10036" width="13.5703125" style="1" customWidth="1"/>
    <col min="10037" max="10037" width="13.7109375" style="1" customWidth="1"/>
    <col min="10038" max="10046" width="13.5703125" style="1" customWidth="1"/>
    <col min="10047" max="10047" width="14.85546875" style="1" customWidth="1"/>
    <col min="10048" max="10048" width="14.28515625" style="1" customWidth="1"/>
    <col min="10049" max="10049" width="15.28515625" style="1" customWidth="1"/>
    <col min="10050" max="10050" width="14.28515625" style="1" customWidth="1"/>
    <col min="10051" max="10071" width="13.85546875" style="1" customWidth="1"/>
    <col min="10072" max="10072" width="13.7109375" style="1" customWidth="1"/>
    <col min="10073" max="10073" width="14.28515625" style="1" customWidth="1"/>
    <col min="10074" max="10076" width="13.85546875" style="1" customWidth="1"/>
    <col min="10077" max="10077" width="13.28515625" style="1" customWidth="1"/>
    <col min="10078" max="10078" width="14.28515625" style="1" customWidth="1"/>
    <col min="10079" max="10083" width="13.7109375" style="1" customWidth="1"/>
    <col min="10084" max="10086" width="14.28515625" style="1" customWidth="1"/>
    <col min="10087" max="10087" width="14.42578125" style="1" customWidth="1"/>
    <col min="10088" max="10089" width="14.5703125" style="1" customWidth="1"/>
    <col min="10090" max="10090" width="14.28515625" style="1" customWidth="1"/>
    <col min="10091" max="10091" width="14.42578125" style="1" customWidth="1"/>
    <col min="10092" max="10092" width="14.5703125" style="1" customWidth="1"/>
    <col min="10093" max="10093" width="15.28515625" style="1" customWidth="1"/>
    <col min="10094" max="10094" width="17" style="1" customWidth="1"/>
    <col min="10095" max="10095" width="9.140625" style="1"/>
    <col min="10096" max="10096" width="15.42578125" style="1" customWidth="1"/>
    <col min="10097" max="10240" width="9.140625" style="1"/>
    <col min="10241" max="10241" width="7" style="1" customWidth="1"/>
    <col min="10242" max="10242" width="34.85546875" style="1" customWidth="1"/>
    <col min="10243" max="10243" width="17.28515625" style="1" customWidth="1"/>
    <col min="10244" max="10244" width="15.140625" style="1" customWidth="1"/>
    <col min="10245" max="10245" width="14.85546875" style="1" customWidth="1"/>
    <col min="10246" max="10246" width="14.42578125" style="1" customWidth="1"/>
    <col min="10247" max="10247" width="13.85546875" style="1" customWidth="1"/>
    <col min="10248" max="10248" width="15" style="1" customWidth="1"/>
    <col min="10249" max="10258" width="13.85546875" style="1" customWidth="1"/>
    <col min="10259" max="10259" width="14.7109375" style="1" customWidth="1"/>
    <col min="10260" max="10271" width="13.85546875" style="1" customWidth="1"/>
    <col min="10272" max="10272" width="13.7109375" style="1" customWidth="1"/>
    <col min="10273" max="10273" width="14.28515625" style="1" customWidth="1"/>
    <col min="10274" max="10274" width="15.140625" style="1" customWidth="1"/>
    <col min="10275" max="10276" width="13.7109375" style="1" customWidth="1"/>
    <col min="10277" max="10277" width="14.42578125" style="1" customWidth="1"/>
    <col min="10278" max="10282" width="13.7109375" style="1" customWidth="1"/>
    <col min="10283" max="10283" width="13.85546875" style="1" customWidth="1"/>
    <col min="10284" max="10285" width="13.28515625" style="1" customWidth="1"/>
    <col min="10286" max="10286" width="18.28515625" style="1" customWidth="1"/>
    <col min="10287" max="10287" width="13.7109375" style="1" customWidth="1"/>
    <col min="10288" max="10288" width="13.42578125" style="1" customWidth="1"/>
    <col min="10289" max="10289" width="13.140625" style="1" customWidth="1"/>
    <col min="10290" max="10290" width="13.85546875" style="1" customWidth="1"/>
    <col min="10291" max="10291" width="14.42578125" style="1" customWidth="1"/>
    <col min="10292" max="10292" width="13.5703125" style="1" customWidth="1"/>
    <col min="10293" max="10293" width="13.7109375" style="1" customWidth="1"/>
    <col min="10294" max="10302" width="13.5703125" style="1" customWidth="1"/>
    <col min="10303" max="10303" width="14.85546875" style="1" customWidth="1"/>
    <col min="10304" max="10304" width="14.28515625" style="1" customWidth="1"/>
    <col min="10305" max="10305" width="15.28515625" style="1" customWidth="1"/>
    <col min="10306" max="10306" width="14.28515625" style="1" customWidth="1"/>
    <col min="10307" max="10327" width="13.85546875" style="1" customWidth="1"/>
    <col min="10328" max="10328" width="13.7109375" style="1" customWidth="1"/>
    <col min="10329" max="10329" width="14.28515625" style="1" customWidth="1"/>
    <col min="10330" max="10332" width="13.85546875" style="1" customWidth="1"/>
    <col min="10333" max="10333" width="13.28515625" style="1" customWidth="1"/>
    <col min="10334" max="10334" width="14.28515625" style="1" customWidth="1"/>
    <col min="10335" max="10339" width="13.7109375" style="1" customWidth="1"/>
    <col min="10340" max="10342" width="14.28515625" style="1" customWidth="1"/>
    <col min="10343" max="10343" width="14.42578125" style="1" customWidth="1"/>
    <col min="10344" max="10345" width="14.5703125" style="1" customWidth="1"/>
    <col min="10346" max="10346" width="14.28515625" style="1" customWidth="1"/>
    <col min="10347" max="10347" width="14.42578125" style="1" customWidth="1"/>
    <col min="10348" max="10348" width="14.5703125" style="1" customWidth="1"/>
    <col min="10349" max="10349" width="15.28515625" style="1" customWidth="1"/>
    <col min="10350" max="10350" width="17" style="1" customWidth="1"/>
    <col min="10351" max="10351" width="9.140625" style="1"/>
    <col min="10352" max="10352" width="15.42578125" style="1" customWidth="1"/>
    <col min="10353" max="10496" width="9.140625" style="1"/>
    <col min="10497" max="10497" width="7" style="1" customWidth="1"/>
    <col min="10498" max="10498" width="34.85546875" style="1" customWidth="1"/>
    <col min="10499" max="10499" width="17.28515625" style="1" customWidth="1"/>
    <col min="10500" max="10500" width="15.140625" style="1" customWidth="1"/>
    <col min="10501" max="10501" width="14.85546875" style="1" customWidth="1"/>
    <col min="10502" max="10502" width="14.42578125" style="1" customWidth="1"/>
    <col min="10503" max="10503" width="13.85546875" style="1" customWidth="1"/>
    <col min="10504" max="10504" width="15" style="1" customWidth="1"/>
    <col min="10505" max="10514" width="13.85546875" style="1" customWidth="1"/>
    <col min="10515" max="10515" width="14.7109375" style="1" customWidth="1"/>
    <col min="10516" max="10527" width="13.85546875" style="1" customWidth="1"/>
    <col min="10528" max="10528" width="13.7109375" style="1" customWidth="1"/>
    <col min="10529" max="10529" width="14.28515625" style="1" customWidth="1"/>
    <col min="10530" max="10530" width="15.140625" style="1" customWidth="1"/>
    <col min="10531" max="10532" width="13.7109375" style="1" customWidth="1"/>
    <col min="10533" max="10533" width="14.42578125" style="1" customWidth="1"/>
    <col min="10534" max="10538" width="13.7109375" style="1" customWidth="1"/>
    <col min="10539" max="10539" width="13.85546875" style="1" customWidth="1"/>
    <col min="10540" max="10541" width="13.28515625" style="1" customWidth="1"/>
    <col min="10542" max="10542" width="18.28515625" style="1" customWidth="1"/>
    <col min="10543" max="10543" width="13.7109375" style="1" customWidth="1"/>
    <col min="10544" max="10544" width="13.42578125" style="1" customWidth="1"/>
    <col min="10545" max="10545" width="13.140625" style="1" customWidth="1"/>
    <col min="10546" max="10546" width="13.85546875" style="1" customWidth="1"/>
    <col min="10547" max="10547" width="14.42578125" style="1" customWidth="1"/>
    <col min="10548" max="10548" width="13.5703125" style="1" customWidth="1"/>
    <col min="10549" max="10549" width="13.7109375" style="1" customWidth="1"/>
    <col min="10550" max="10558" width="13.5703125" style="1" customWidth="1"/>
    <col min="10559" max="10559" width="14.85546875" style="1" customWidth="1"/>
    <col min="10560" max="10560" width="14.28515625" style="1" customWidth="1"/>
    <col min="10561" max="10561" width="15.28515625" style="1" customWidth="1"/>
    <col min="10562" max="10562" width="14.28515625" style="1" customWidth="1"/>
    <col min="10563" max="10583" width="13.85546875" style="1" customWidth="1"/>
    <col min="10584" max="10584" width="13.7109375" style="1" customWidth="1"/>
    <col min="10585" max="10585" width="14.28515625" style="1" customWidth="1"/>
    <col min="10586" max="10588" width="13.85546875" style="1" customWidth="1"/>
    <col min="10589" max="10589" width="13.28515625" style="1" customWidth="1"/>
    <col min="10590" max="10590" width="14.28515625" style="1" customWidth="1"/>
    <col min="10591" max="10595" width="13.7109375" style="1" customWidth="1"/>
    <col min="10596" max="10598" width="14.28515625" style="1" customWidth="1"/>
    <col min="10599" max="10599" width="14.42578125" style="1" customWidth="1"/>
    <col min="10600" max="10601" width="14.5703125" style="1" customWidth="1"/>
    <col min="10602" max="10602" width="14.28515625" style="1" customWidth="1"/>
    <col min="10603" max="10603" width="14.42578125" style="1" customWidth="1"/>
    <col min="10604" max="10604" width="14.5703125" style="1" customWidth="1"/>
    <col min="10605" max="10605" width="15.28515625" style="1" customWidth="1"/>
    <col min="10606" max="10606" width="17" style="1" customWidth="1"/>
    <col min="10607" max="10607" width="9.140625" style="1"/>
    <col min="10608" max="10608" width="15.42578125" style="1" customWidth="1"/>
    <col min="10609" max="10752" width="9.140625" style="1"/>
    <col min="10753" max="10753" width="7" style="1" customWidth="1"/>
    <col min="10754" max="10754" width="34.85546875" style="1" customWidth="1"/>
    <col min="10755" max="10755" width="17.28515625" style="1" customWidth="1"/>
    <col min="10756" max="10756" width="15.140625" style="1" customWidth="1"/>
    <col min="10757" max="10757" width="14.85546875" style="1" customWidth="1"/>
    <col min="10758" max="10758" width="14.42578125" style="1" customWidth="1"/>
    <col min="10759" max="10759" width="13.85546875" style="1" customWidth="1"/>
    <col min="10760" max="10760" width="15" style="1" customWidth="1"/>
    <col min="10761" max="10770" width="13.85546875" style="1" customWidth="1"/>
    <col min="10771" max="10771" width="14.7109375" style="1" customWidth="1"/>
    <col min="10772" max="10783" width="13.85546875" style="1" customWidth="1"/>
    <col min="10784" max="10784" width="13.7109375" style="1" customWidth="1"/>
    <col min="10785" max="10785" width="14.28515625" style="1" customWidth="1"/>
    <col min="10786" max="10786" width="15.140625" style="1" customWidth="1"/>
    <col min="10787" max="10788" width="13.7109375" style="1" customWidth="1"/>
    <col min="10789" max="10789" width="14.42578125" style="1" customWidth="1"/>
    <col min="10790" max="10794" width="13.7109375" style="1" customWidth="1"/>
    <col min="10795" max="10795" width="13.85546875" style="1" customWidth="1"/>
    <col min="10796" max="10797" width="13.28515625" style="1" customWidth="1"/>
    <col min="10798" max="10798" width="18.28515625" style="1" customWidth="1"/>
    <col min="10799" max="10799" width="13.7109375" style="1" customWidth="1"/>
    <col min="10800" max="10800" width="13.42578125" style="1" customWidth="1"/>
    <col min="10801" max="10801" width="13.140625" style="1" customWidth="1"/>
    <col min="10802" max="10802" width="13.85546875" style="1" customWidth="1"/>
    <col min="10803" max="10803" width="14.42578125" style="1" customWidth="1"/>
    <col min="10804" max="10804" width="13.5703125" style="1" customWidth="1"/>
    <col min="10805" max="10805" width="13.7109375" style="1" customWidth="1"/>
    <col min="10806" max="10814" width="13.5703125" style="1" customWidth="1"/>
    <col min="10815" max="10815" width="14.85546875" style="1" customWidth="1"/>
    <col min="10816" max="10816" width="14.28515625" style="1" customWidth="1"/>
    <col min="10817" max="10817" width="15.28515625" style="1" customWidth="1"/>
    <col min="10818" max="10818" width="14.28515625" style="1" customWidth="1"/>
    <col min="10819" max="10839" width="13.85546875" style="1" customWidth="1"/>
    <col min="10840" max="10840" width="13.7109375" style="1" customWidth="1"/>
    <col min="10841" max="10841" width="14.28515625" style="1" customWidth="1"/>
    <col min="10842" max="10844" width="13.85546875" style="1" customWidth="1"/>
    <col min="10845" max="10845" width="13.28515625" style="1" customWidth="1"/>
    <col min="10846" max="10846" width="14.28515625" style="1" customWidth="1"/>
    <col min="10847" max="10851" width="13.7109375" style="1" customWidth="1"/>
    <col min="10852" max="10854" width="14.28515625" style="1" customWidth="1"/>
    <col min="10855" max="10855" width="14.42578125" style="1" customWidth="1"/>
    <col min="10856" max="10857" width="14.5703125" style="1" customWidth="1"/>
    <col min="10858" max="10858" width="14.28515625" style="1" customWidth="1"/>
    <col min="10859" max="10859" width="14.42578125" style="1" customWidth="1"/>
    <col min="10860" max="10860" width="14.5703125" style="1" customWidth="1"/>
    <col min="10861" max="10861" width="15.28515625" style="1" customWidth="1"/>
    <col min="10862" max="10862" width="17" style="1" customWidth="1"/>
    <col min="10863" max="10863" width="9.140625" style="1"/>
    <col min="10864" max="10864" width="15.42578125" style="1" customWidth="1"/>
    <col min="10865" max="11008" width="9.140625" style="1"/>
    <col min="11009" max="11009" width="7" style="1" customWidth="1"/>
    <col min="11010" max="11010" width="34.85546875" style="1" customWidth="1"/>
    <col min="11011" max="11011" width="17.28515625" style="1" customWidth="1"/>
    <col min="11012" max="11012" width="15.140625" style="1" customWidth="1"/>
    <col min="11013" max="11013" width="14.85546875" style="1" customWidth="1"/>
    <col min="11014" max="11014" width="14.42578125" style="1" customWidth="1"/>
    <col min="11015" max="11015" width="13.85546875" style="1" customWidth="1"/>
    <col min="11016" max="11016" width="15" style="1" customWidth="1"/>
    <col min="11017" max="11026" width="13.85546875" style="1" customWidth="1"/>
    <col min="11027" max="11027" width="14.7109375" style="1" customWidth="1"/>
    <col min="11028" max="11039" width="13.85546875" style="1" customWidth="1"/>
    <col min="11040" max="11040" width="13.7109375" style="1" customWidth="1"/>
    <col min="11041" max="11041" width="14.28515625" style="1" customWidth="1"/>
    <col min="11042" max="11042" width="15.140625" style="1" customWidth="1"/>
    <col min="11043" max="11044" width="13.7109375" style="1" customWidth="1"/>
    <col min="11045" max="11045" width="14.42578125" style="1" customWidth="1"/>
    <col min="11046" max="11050" width="13.7109375" style="1" customWidth="1"/>
    <col min="11051" max="11051" width="13.85546875" style="1" customWidth="1"/>
    <col min="11052" max="11053" width="13.28515625" style="1" customWidth="1"/>
    <col min="11054" max="11054" width="18.28515625" style="1" customWidth="1"/>
    <col min="11055" max="11055" width="13.7109375" style="1" customWidth="1"/>
    <col min="11056" max="11056" width="13.42578125" style="1" customWidth="1"/>
    <col min="11057" max="11057" width="13.140625" style="1" customWidth="1"/>
    <col min="11058" max="11058" width="13.85546875" style="1" customWidth="1"/>
    <col min="11059" max="11059" width="14.42578125" style="1" customWidth="1"/>
    <col min="11060" max="11060" width="13.5703125" style="1" customWidth="1"/>
    <col min="11061" max="11061" width="13.7109375" style="1" customWidth="1"/>
    <col min="11062" max="11070" width="13.5703125" style="1" customWidth="1"/>
    <col min="11071" max="11071" width="14.85546875" style="1" customWidth="1"/>
    <col min="11072" max="11072" width="14.28515625" style="1" customWidth="1"/>
    <col min="11073" max="11073" width="15.28515625" style="1" customWidth="1"/>
    <col min="11074" max="11074" width="14.28515625" style="1" customWidth="1"/>
    <col min="11075" max="11095" width="13.85546875" style="1" customWidth="1"/>
    <col min="11096" max="11096" width="13.7109375" style="1" customWidth="1"/>
    <col min="11097" max="11097" width="14.28515625" style="1" customWidth="1"/>
    <col min="11098" max="11100" width="13.85546875" style="1" customWidth="1"/>
    <col min="11101" max="11101" width="13.28515625" style="1" customWidth="1"/>
    <col min="11102" max="11102" width="14.28515625" style="1" customWidth="1"/>
    <col min="11103" max="11107" width="13.7109375" style="1" customWidth="1"/>
    <col min="11108" max="11110" width="14.28515625" style="1" customWidth="1"/>
    <col min="11111" max="11111" width="14.42578125" style="1" customWidth="1"/>
    <col min="11112" max="11113" width="14.5703125" style="1" customWidth="1"/>
    <col min="11114" max="11114" width="14.28515625" style="1" customWidth="1"/>
    <col min="11115" max="11115" width="14.42578125" style="1" customWidth="1"/>
    <col min="11116" max="11116" width="14.5703125" style="1" customWidth="1"/>
    <col min="11117" max="11117" width="15.28515625" style="1" customWidth="1"/>
    <col min="11118" max="11118" width="17" style="1" customWidth="1"/>
    <col min="11119" max="11119" width="9.140625" style="1"/>
    <col min="11120" max="11120" width="15.42578125" style="1" customWidth="1"/>
    <col min="11121" max="11264" width="9.140625" style="1"/>
    <col min="11265" max="11265" width="7" style="1" customWidth="1"/>
    <col min="11266" max="11266" width="34.85546875" style="1" customWidth="1"/>
    <col min="11267" max="11267" width="17.28515625" style="1" customWidth="1"/>
    <col min="11268" max="11268" width="15.140625" style="1" customWidth="1"/>
    <col min="11269" max="11269" width="14.85546875" style="1" customWidth="1"/>
    <col min="11270" max="11270" width="14.42578125" style="1" customWidth="1"/>
    <col min="11271" max="11271" width="13.85546875" style="1" customWidth="1"/>
    <col min="11272" max="11272" width="15" style="1" customWidth="1"/>
    <col min="11273" max="11282" width="13.85546875" style="1" customWidth="1"/>
    <col min="11283" max="11283" width="14.7109375" style="1" customWidth="1"/>
    <col min="11284" max="11295" width="13.85546875" style="1" customWidth="1"/>
    <col min="11296" max="11296" width="13.7109375" style="1" customWidth="1"/>
    <col min="11297" max="11297" width="14.28515625" style="1" customWidth="1"/>
    <col min="11298" max="11298" width="15.140625" style="1" customWidth="1"/>
    <col min="11299" max="11300" width="13.7109375" style="1" customWidth="1"/>
    <col min="11301" max="11301" width="14.42578125" style="1" customWidth="1"/>
    <col min="11302" max="11306" width="13.7109375" style="1" customWidth="1"/>
    <col min="11307" max="11307" width="13.85546875" style="1" customWidth="1"/>
    <col min="11308" max="11309" width="13.28515625" style="1" customWidth="1"/>
    <col min="11310" max="11310" width="18.28515625" style="1" customWidth="1"/>
    <col min="11311" max="11311" width="13.7109375" style="1" customWidth="1"/>
    <col min="11312" max="11312" width="13.42578125" style="1" customWidth="1"/>
    <col min="11313" max="11313" width="13.140625" style="1" customWidth="1"/>
    <col min="11314" max="11314" width="13.85546875" style="1" customWidth="1"/>
    <col min="11315" max="11315" width="14.42578125" style="1" customWidth="1"/>
    <col min="11316" max="11316" width="13.5703125" style="1" customWidth="1"/>
    <col min="11317" max="11317" width="13.7109375" style="1" customWidth="1"/>
    <col min="11318" max="11326" width="13.5703125" style="1" customWidth="1"/>
    <col min="11327" max="11327" width="14.85546875" style="1" customWidth="1"/>
    <col min="11328" max="11328" width="14.28515625" style="1" customWidth="1"/>
    <col min="11329" max="11329" width="15.28515625" style="1" customWidth="1"/>
    <col min="11330" max="11330" width="14.28515625" style="1" customWidth="1"/>
    <col min="11331" max="11351" width="13.85546875" style="1" customWidth="1"/>
    <col min="11352" max="11352" width="13.7109375" style="1" customWidth="1"/>
    <col min="11353" max="11353" width="14.28515625" style="1" customWidth="1"/>
    <col min="11354" max="11356" width="13.85546875" style="1" customWidth="1"/>
    <col min="11357" max="11357" width="13.28515625" style="1" customWidth="1"/>
    <col min="11358" max="11358" width="14.28515625" style="1" customWidth="1"/>
    <col min="11359" max="11363" width="13.7109375" style="1" customWidth="1"/>
    <col min="11364" max="11366" width="14.28515625" style="1" customWidth="1"/>
    <col min="11367" max="11367" width="14.42578125" style="1" customWidth="1"/>
    <col min="11368" max="11369" width="14.5703125" style="1" customWidth="1"/>
    <col min="11370" max="11370" width="14.28515625" style="1" customWidth="1"/>
    <col min="11371" max="11371" width="14.42578125" style="1" customWidth="1"/>
    <col min="11372" max="11372" width="14.5703125" style="1" customWidth="1"/>
    <col min="11373" max="11373" width="15.28515625" style="1" customWidth="1"/>
    <col min="11374" max="11374" width="17" style="1" customWidth="1"/>
    <col min="11375" max="11375" width="9.140625" style="1"/>
    <col min="11376" max="11376" width="15.42578125" style="1" customWidth="1"/>
    <col min="11377" max="11520" width="9.140625" style="1"/>
    <col min="11521" max="11521" width="7" style="1" customWidth="1"/>
    <col min="11522" max="11522" width="34.85546875" style="1" customWidth="1"/>
    <col min="11523" max="11523" width="17.28515625" style="1" customWidth="1"/>
    <col min="11524" max="11524" width="15.140625" style="1" customWidth="1"/>
    <col min="11525" max="11525" width="14.85546875" style="1" customWidth="1"/>
    <col min="11526" max="11526" width="14.42578125" style="1" customWidth="1"/>
    <col min="11527" max="11527" width="13.85546875" style="1" customWidth="1"/>
    <col min="11528" max="11528" width="15" style="1" customWidth="1"/>
    <col min="11529" max="11538" width="13.85546875" style="1" customWidth="1"/>
    <col min="11539" max="11539" width="14.7109375" style="1" customWidth="1"/>
    <col min="11540" max="11551" width="13.85546875" style="1" customWidth="1"/>
    <col min="11552" max="11552" width="13.7109375" style="1" customWidth="1"/>
    <col min="11553" max="11553" width="14.28515625" style="1" customWidth="1"/>
    <col min="11554" max="11554" width="15.140625" style="1" customWidth="1"/>
    <col min="11555" max="11556" width="13.7109375" style="1" customWidth="1"/>
    <col min="11557" max="11557" width="14.42578125" style="1" customWidth="1"/>
    <col min="11558" max="11562" width="13.7109375" style="1" customWidth="1"/>
    <col min="11563" max="11563" width="13.85546875" style="1" customWidth="1"/>
    <col min="11564" max="11565" width="13.28515625" style="1" customWidth="1"/>
    <col min="11566" max="11566" width="18.28515625" style="1" customWidth="1"/>
    <col min="11567" max="11567" width="13.7109375" style="1" customWidth="1"/>
    <col min="11568" max="11568" width="13.42578125" style="1" customWidth="1"/>
    <col min="11569" max="11569" width="13.140625" style="1" customWidth="1"/>
    <col min="11570" max="11570" width="13.85546875" style="1" customWidth="1"/>
    <col min="11571" max="11571" width="14.42578125" style="1" customWidth="1"/>
    <col min="11572" max="11572" width="13.5703125" style="1" customWidth="1"/>
    <col min="11573" max="11573" width="13.7109375" style="1" customWidth="1"/>
    <col min="11574" max="11582" width="13.5703125" style="1" customWidth="1"/>
    <col min="11583" max="11583" width="14.85546875" style="1" customWidth="1"/>
    <col min="11584" max="11584" width="14.28515625" style="1" customWidth="1"/>
    <col min="11585" max="11585" width="15.28515625" style="1" customWidth="1"/>
    <col min="11586" max="11586" width="14.28515625" style="1" customWidth="1"/>
    <col min="11587" max="11607" width="13.85546875" style="1" customWidth="1"/>
    <col min="11608" max="11608" width="13.7109375" style="1" customWidth="1"/>
    <col min="11609" max="11609" width="14.28515625" style="1" customWidth="1"/>
    <col min="11610" max="11612" width="13.85546875" style="1" customWidth="1"/>
    <col min="11613" max="11613" width="13.28515625" style="1" customWidth="1"/>
    <col min="11614" max="11614" width="14.28515625" style="1" customWidth="1"/>
    <col min="11615" max="11619" width="13.7109375" style="1" customWidth="1"/>
    <col min="11620" max="11622" width="14.28515625" style="1" customWidth="1"/>
    <col min="11623" max="11623" width="14.42578125" style="1" customWidth="1"/>
    <col min="11624" max="11625" width="14.5703125" style="1" customWidth="1"/>
    <col min="11626" max="11626" width="14.28515625" style="1" customWidth="1"/>
    <col min="11627" max="11627" width="14.42578125" style="1" customWidth="1"/>
    <col min="11628" max="11628" width="14.5703125" style="1" customWidth="1"/>
    <col min="11629" max="11629" width="15.28515625" style="1" customWidth="1"/>
    <col min="11630" max="11630" width="17" style="1" customWidth="1"/>
    <col min="11631" max="11631" width="9.140625" style="1"/>
    <col min="11632" max="11632" width="15.42578125" style="1" customWidth="1"/>
    <col min="11633" max="11776" width="9.140625" style="1"/>
    <col min="11777" max="11777" width="7" style="1" customWidth="1"/>
    <col min="11778" max="11778" width="34.85546875" style="1" customWidth="1"/>
    <col min="11779" max="11779" width="17.28515625" style="1" customWidth="1"/>
    <col min="11780" max="11780" width="15.140625" style="1" customWidth="1"/>
    <col min="11781" max="11781" width="14.85546875" style="1" customWidth="1"/>
    <col min="11782" max="11782" width="14.42578125" style="1" customWidth="1"/>
    <col min="11783" max="11783" width="13.85546875" style="1" customWidth="1"/>
    <col min="11784" max="11784" width="15" style="1" customWidth="1"/>
    <col min="11785" max="11794" width="13.85546875" style="1" customWidth="1"/>
    <col min="11795" max="11795" width="14.7109375" style="1" customWidth="1"/>
    <col min="11796" max="11807" width="13.85546875" style="1" customWidth="1"/>
    <col min="11808" max="11808" width="13.7109375" style="1" customWidth="1"/>
    <col min="11809" max="11809" width="14.28515625" style="1" customWidth="1"/>
    <col min="11810" max="11810" width="15.140625" style="1" customWidth="1"/>
    <col min="11811" max="11812" width="13.7109375" style="1" customWidth="1"/>
    <col min="11813" max="11813" width="14.42578125" style="1" customWidth="1"/>
    <col min="11814" max="11818" width="13.7109375" style="1" customWidth="1"/>
    <col min="11819" max="11819" width="13.85546875" style="1" customWidth="1"/>
    <col min="11820" max="11821" width="13.28515625" style="1" customWidth="1"/>
    <col min="11822" max="11822" width="18.28515625" style="1" customWidth="1"/>
    <col min="11823" max="11823" width="13.7109375" style="1" customWidth="1"/>
    <col min="11824" max="11824" width="13.42578125" style="1" customWidth="1"/>
    <col min="11825" max="11825" width="13.140625" style="1" customWidth="1"/>
    <col min="11826" max="11826" width="13.85546875" style="1" customWidth="1"/>
    <col min="11827" max="11827" width="14.42578125" style="1" customWidth="1"/>
    <col min="11828" max="11828" width="13.5703125" style="1" customWidth="1"/>
    <col min="11829" max="11829" width="13.7109375" style="1" customWidth="1"/>
    <col min="11830" max="11838" width="13.5703125" style="1" customWidth="1"/>
    <col min="11839" max="11839" width="14.85546875" style="1" customWidth="1"/>
    <col min="11840" max="11840" width="14.28515625" style="1" customWidth="1"/>
    <col min="11841" max="11841" width="15.28515625" style="1" customWidth="1"/>
    <col min="11842" max="11842" width="14.28515625" style="1" customWidth="1"/>
    <col min="11843" max="11863" width="13.85546875" style="1" customWidth="1"/>
    <col min="11864" max="11864" width="13.7109375" style="1" customWidth="1"/>
    <col min="11865" max="11865" width="14.28515625" style="1" customWidth="1"/>
    <col min="11866" max="11868" width="13.85546875" style="1" customWidth="1"/>
    <col min="11869" max="11869" width="13.28515625" style="1" customWidth="1"/>
    <col min="11870" max="11870" width="14.28515625" style="1" customWidth="1"/>
    <col min="11871" max="11875" width="13.7109375" style="1" customWidth="1"/>
    <col min="11876" max="11878" width="14.28515625" style="1" customWidth="1"/>
    <col min="11879" max="11879" width="14.42578125" style="1" customWidth="1"/>
    <col min="11880" max="11881" width="14.5703125" style="1" customWidth="1"/>
    <col min="11882" max="11882" width="14.28515625" style="1" customWidth="1"/>
    <col min="11883" max="11883" width="14.42578125" style="1" customWidth="1"/>
    <col min="11884" max="11884" width="14.5703125" style="1" customWidth="1"/>
    <col min="11885" max="11885" width="15.28515625" style="1" customWidth="1"/>
    <col min="11886" max="11886" width="17" style="1" customWidth="1"/>
    <col min="11887" max="11887" width="9.140625" style="1"/>
    <col min="11888" max="11888" width="15.42578125" style="1" customWidth="1"/>
    <col min="11889" max="12032" width="9.140625" style="1"/>
    <col min="12033" max="12033" width="7" style="1" customWidth="1"/>
    <col min="12034" max="12034" width="34.85546875" style="1" customWidth="1"/>
    <col min="12035" max="12035" width="17.28515625" style="1" customWidth="1"/>
    <col min="12036" max="12036" width="15.140625" style="1" customWidth="1"/>
    <col min="12037" max="12037" width="14.85546875" style="1" customWidth="1"/>
    <col min="12038" max="12038" width="14.42578125" style="1" customWidth="1"/>
    <col min="12039" max="12039" width="13.85546875" style="1" customWidth="1"/>
    <col min="12040" max="12040" width="15" style="1" customWidth="1"/>
    <col min="12041" max="12050" width="13.85546875" style="1" customWidth="1"/>
    <col min="12051" max="12051" width="14.7109375" style="1" customWidth="1"/>
    <col min="12052" max="12063" width="13.85546875" style="1" customWidth="1"/>
    <col min="12064" max="12064" width="13.7109375" style="1" customWidth="1"/>
    <col min="12065" max="12065" width="14.28515625" style="1" customWidth="1"/>
    <col min="12066" max="12066" width="15.140625" style="1" customWidth="1"/>
    <col min="12067" max="12068" width="13.7109375" style="1" customWidth="1"/>
    <col min="12069" max="12069" width="14.42578125" style="1" customWidth="1"/>
    <col min="12070" max="12074" width="13.7109375" style="1" customWidth="1"/>
    <col min="12075" max="12075" width="13.85546875" style="1" customWidth="1"/>
    <col min="12076" max="12077" width="13.28515625" style="1" customWidth="1"/>
    <col min="12078" max="12078" width="18.28515625" style="1" customWidth="1"/>
    <col min="12079" max="12079" width="13.7109375" style="1" customWidth="1"/>
    <col min="12080" max="12080" width="13.42578125" style="1" customWidth="1"/>
    <col min="12081" max="12081" width="13.140625" style="1" customWidth="1"/>
    <col min="12082" max="12082" width="13.85546875" style="1" customWidth="1"/>
    <col min="12083" max="12083" width="14.42578125" style="1" customWidth="1"/>
    <col min="12084" max="12084" width="13.5703125" style="1" customWidth="1"/>
    <col min="12085" max="12085" width="13.7109375" style="1" customWidth="1"/>
    <col min="12086" max="12094" width="13.5703125" style="1" customWidth="1"/>
    <col min="12095" max="12095" width="14.85546875" style="1" customWidth="1"/>
    <col min="12096" max="12096" width="14.28515625" style="1" customWidth="1"/>
    <col min="12097" max="12097" width="15.28515625" style="1" customWidth="1"/>
    <col min="12098" max="12098" width="14.28515625" style="1" customWidth="1"/>
    <col min="12099" max="12119" width="13.85546875" style="1" customWidth="1"/>
    <col min="12120" max="12120" width="13.7109375" style="1" customWidth="1"/>
    <col min="12121" max="12121" width="14.28515625" style="1" customWidth="1"/>
    <col min="12122" max="12124" width="13.85546875" style="1" customWidth="1"/>
    <col min="12125" max="12125" width="13.28515625" style="1" customWidth="1"/>
    <col min="12126" max="12126" width="14.28515625" style="1" customWidth="1"/>
    <col min="12127" max="12131" width="13.7109375" style="1" customWidth="1"/>
    <col min="12132" max="12134" width="14.28515625" style="1" customWidth="1"/>
    <col min="12135" max="12135" width="14.42578125" style="1" customWidth="1"/>
    <col min="12136" max="12137" width="14.5703125" style="1" customWidth="1"/>
    <col min="12138" max="12138" width="14.28515625" style="1" customWidth="1"/>
    <col min="12139" max="12139" width="14.42578125" style="1" customWidth="1"/>
    <col min="12140" max="12140" width="14.5703125" style="1" customWidth="1"/>
    <col min="12141" max="12141" width="15.28515625" style="1" customWidth="1"/>
    <col min="12142" max="12142" width="17" style="1" customWidth="1"/>
    <col min="12143" max="12143" width="9.140625" style="1"/>
    <col min="12144" max="12144" width="15.42578125" style="1" customWidth="1"/>
    <col min="12145" max="12288" width="9.140625" style="1"/>
    <col min="12289" max="12289" width="7" style="1" customWidth="1"/>
    <col min="12290" max="12290" width="34.85546875" style="1" customWidth="1"/>
    <col min="12291" max="12291" width="17.28515625" style="1" customWidth="1"/>
    <col min="12292" max="12292" width="15.140625" style="1" customWidth="1"/>
    <col min="12293" max="12293" width="14.85546875" style="1" customWidth="1"/>
    <col min="12294" max="12294" width="14.42578125" style="1" customWidth="1"/>
    <col min="12295" max="12295" width="13.85546875" style="1" customWidth="1"/>
    <col min="12296" max="12296" width="15" style="1" customWidth="1"/>
    <col min="12297" max="12306" width="13.85546875" style="1" customWidth="1"/>
    <col min="12307" max="12307" width="14.7109375" style="1" customWidth="1"/>
    <col min="12308" max="12319" width="13.85546875" style="1" customWidth="1"/>
    <col min="12320" max="12320" width="13.7109375" style="1" customWidth="1"/>
    <col min="12321" max="12321" width="14.28515625" style="1" customWidth="1"/>
    <col min="12322" max="12322" width="15.140625" style="1" customWidth="1"/>
    <col min="12323" max="12324" width="13.7109375" style="1" customWidth="1"/>
    <col min="12325" max="12325" width="14.42578125" style="1" customWidth="1"/>
    <col min="12326" max="12330" width="13.7109375" style="1" customWidth="1"/>
    <col min="12331" max="12331" width="13.85546875" style="1" customWidth="1"/>
    <col min="12332" max="12333" width="13.28515625" style="1" customWidth="1"/>
    <col min="12334" max="12334" width="18.28515625" style="1" customWidth="1"/>
    <col min="12335" max="12335" width="13.7109375" style="1" customWidth="1"/>
    <col min="12336" max="12336" width="13.42578125" style="1" customWidth="1"/>
    <col min="12337" max="12337" width="13.140625" style="1" customWidth="1"/>
    <col min="12338" max="12338" width="13.85546875" style="1" customWidth="1"/>
    <col min="12339" max="12339" width="14.42578125" style="1" customWidth="1"/>
    <col min="12340" max="12340" width="13.5703125" style="1" customWidth="1"/>
    <col min="12341" max="12341" width="13.7109375" style="1" customWidth="1"/>
    <col min="12342" max="12350" width="13.5703125" style="1" customWidth="1"/>
    <col min="12351" max="12351" width="14.85546875" style="1" customWidth="1"/>
    <col min="12352" max="12352" width="14.28515625" style="1" customWidth="1"/>
    <col min="12353" max="12353" width="15.28515625" style="1" customWidth="1"/>
    <col min="12354" max="12354" width="14.28515625" style="1" customWidth="1"/>
    <col min="12355" max="12375" width="13.85546875" style="1" customWidth="1"/>
    <col min="12376" max="12376" width="13.7109375" style="1" customWidth="1"/>
    <col min="12377" max="12377" width="14.28515625" style="1" customWidth="1"/>
    <col min="12378" max="12380" width="13.85546875" style="1" customWidth="1"/>
    <col min="12381" max="12381" width="13.28515625" style="1" customWidth="1"/>
    <col min="12382" max="12382" width="14.28515625" style="1" customWidth="1"/>
    <col min="12383" max="12387" width="13.7109375" style="1" customWidth="1"/>
    <col min="12388" max="12390" width="14.28515625" style="1" customWidth="1"/>
    <col min="12391" max="12391" width="14.42578125" style="1" customWidth="1"/>
    <col min="12392" max="12393" width="14.5703125" style="1" customWidth="1"/>
    <col min="12394" max="12394" width="14.28515625" style="1" customWidth="1"/>
    <col min="12395" max="12395" width="14.42578125" style="1" customWidth="1"/>
    <col min="12396" max="12396" width="14.5703125" style="1" customWidth="1"/>
    <col min="12397" max="12397" width="15.28515625" style="1" customWidth="1"/>
    <col min="12398" max="12398" width="17" style="1" customWidth="1"/>
    <col min="12399" max="12399" width="9.140625" style="1"/>
    <col min="12400" max="12400" width="15.42578125" style="1" customWidth="1"/>
    <col min="12401" max="12544" width="9.140625" style="1"/>
    <col min="12545" max="12545" width="7" style="1" customWidth="1"/>
    <col min="12546" max="12546" width="34.85546875" style="1" customWidth="1"/>
    <col min="12547" max="12547" width="17.28515625" style="1" customWidth="1"/>
    <col min="12548" max="12548" width="15.140625" style="1" customWidth="1"/>
    <col min="12549" max="12549" width="14.85546875" style="1" customWidth="1"/>
    <col min="12550" max="12550" width="14.42578125" style="1" customWidth="1"/>
    <col min="12551" max="12551" width="13.85546875" style="1" customWidth="1"/>
    <col min="12552" max="12552" width="15" style="1" customWidth="1"/>
    <col min="12553" max="12562" width="13.85546875" style="1" customWidth="1"/>
    <col min="12563" max="12563" width="14.7109375" style="1" customWidth="1"/>
    <col min="12564" max="12575" width="13.85546875" style="1" customWidth="1"/>
    <col min="12576" max="12576" width="13.7109375" style="1" customWidth="1"/>
    <col min="12577" max="12577" width="14.28515625" style="1" customWidth="1"/>
    <col min="12578" max="12578" width="15.140625" style="1" customWidth="1"/>
    <col min="12579" max="12580" width="13.7109375" style="1" customWidth="1"/>
    <col min="12581" max="12581" width="14.42578125" style="1" customWidth="1"/>
    <col min="12582" max="12586" width="13.7109375" style="1" customWidth="1"/>
    <col min="12587" max="12587" width="13.85546875" style="1" customWidth="1"/>
    <col min="12588" max="12589" width="13.28515625" style="1" customWidth="1"/>
    <col min="12590" max="12590" width="18.28515625" style="1" customWidth="1"/>
    <col min="12591" max="12591" width="13.7109375" style="1" customWidth="1"/>
    <col min="12592" max="12592" width="13.42578125" style="1" customWidth="1"/>
    <col min="12593" max="12593" width="13.140625" style="1" customWidth="1"/>
    <col min="12594" max="12594" width="13.85546875" style="1" customWidth="1"/>
    <col min="12595" max="12595" width="14.42578125" style="1" customWidth="1"/>
    <col min="12596" max="12596" width="13.5703125" style="1" customWidth="1"/>
    <col min="12597" max="12597" width="13.7109375" style="1" customWidth="1"/>
    <col min="12598" max="12606" width="13.5703125" style="1" customWidth="1"/>
    <col min="12607" max="12607" width="14.85546875" style="1" customWidth="1"/>
    <col min="12608" max="12608" width="14.28515625" style="1" customWidth="1"/>
    <col min="12609" max="12609" width="15.28515625" style="1" customWidth="1"/>
    <col min="12610" max="12610" width="14.28515625" style="1" customWidth="1"/>
    <col min="12611" max="12631" width="13.85546875" style="1" customWidth="1"/>
    <col min="12632" max="12632" width="13.7109375" style="1" customWidth="1"/>
    <col min="12633" max="12633" width="14.28515625" style="1" customWidth="1"/>
    <col min="12634" max="12636" width="13.85546875" style="1" customWidth="1"/>
    <col min="12637" max="12637" width="13.28515625" style="1" customWidth="1"/>
    <col min="12638" max="12638" width="14.28515625" style="1" customWidth="1"/>
    <col min="12639" max="12643" width="13.7109375" style="1" customWidth="1"/>
    <col min="12644" max="12646" width="14.28515625" style="1" customWidth="1"/>
    <col min="12647" max="12647" width="14.42578125" style="1" customWidth="1"/>
    <col min="12648" max="12649" width="14.5703125" style="1" customWidth="1"/>
    <col min="12650" max="12650" width="14.28515625" style="1" customWidth="1"/>
    <col min="12651" max="12651" width="14.42578125" style="1" customWidth="1"/>
    <col min="12652" max="12652" width="14.5703125" style="1" customWidth="1"/>
    <col min="12653" max="12653" width="15.28515625" style="1" customWidth="1"/>
    <col min="12654" max="12654" width="17" style="1" customWidth="1"/>
    <col min="12655" max="12655" width="9.140625" style="1"/>
    <col min="12656" max="12656" width="15.42578125" style="1" customWidth="1"/>
    <col min="12657" max="12800" width="9.140625" style="1"/>
    <col min="12801" max="12801" width="7" style="1" customWidth="1"/>
    <col min="12802" max="12802" width="34.85546875" style="1" customWidth="1"/>
    <col min="12803" max="12803" width="17.28515625" style="1" customWidth="1"/>
    <col min="12804" max="12804" width="15.140625" style="1" customWidth="1"/>
    <col min="12805" max="12805" width="14.85546875" style="1" customWidth="1"/>
    <col min="12806" max="12806" width="14.42578125" style="1" customWidth="1"/>
    <col min="12807" max="12807" width="13.85546875" style="1" customWidth="1"/>
    <col min="12808" max="12808" width="15" style="1" customWidth="1"/>
    <col min="12809" max="12818" width="13.85546875" style="1" customWidth="1"/>
    <col min="12819" max="12819" width="14.7109375" style="1" customWidth="1"/>
    <col min="12820" max="12831" width="13.85546875" style="1" customWidth="1"/>
    <col min="12832" max="12832" width="13.7109375" style="1" customWidth="1"/>
    <col min="12833" max="12833" width="14.28515625" style="1" customWidth="1"/>
    <col min="12834" max="12834" width="15.140625" style="1" customWidth="1"/>
    <col min="12835" max="12836" width="13.7109375" style="1" customWidth="1"/>
    <col min="12837" max="12837" width="14.42578125" style="1" customWidth="1"/>
    <col min="12838" max="12842" width="13.7109375" style="1" customWidth="1"/>
    <col min="12843" max="12843" width="13.85546875" style="1" customWidth="1"/>
    <col min="12844" max="12845" width="13.28515625" style="1" customWidth="1"/>
    <col min="12846" max="12846" width="18.28515625" style="1" customWidth="1"/>
    <col min="12847" max="12847" width="13.7109375" style="1" customWidth="1"/>
    <col min="12848" max="12848" width="13.42578125" style="1" customWidth="1"/>
    <col min="12849" max="12849" width="13.140625" style="1" customWidth="1"/>
    <col min="12850" max="12850" width="13.85546875" style="1" customWidth="1"/>
    <col min="12851" max="12851" width="14.42578125" style="1" customWidth="1"/>
    <col min="12852" max="12852" width="13.5703125" style="1" customWidth="1"/>
    <col min="12853" max="12853" width="13.7109375" style="1" customWidth="1"/>
    <col min="12854" max="12862" width="13.5703125" style="1" customWidth="1"/>
    <col min="12863" max="12863" width="14.85546875" style="1" customWidth="1"/>
    <col min="12864" max="12864" width="14.28515625" style="1" customWidth="1"/>
    <col min="12865" max="12865" width="15.28515625" style="1" customWidth="1"/>
    <col min="12866" max="12866" width="14.28515625" style="1" customWidth="1"/>
    <col min="12867" max="12887" width="13.85546875" style="1" customWidth="1"/>
    <col min="12888" max="12888" width="13.7109375" style="1" customWidth="1"/>
    <col min="12889" max="12889" width="14.28515625" style="1" customWidth="1"/>
    <col min="12890" max="12892" width="13.85546875" style="1" customWidth="1"/>
    <col min="12893" max="12893" width="13.28515625" style="1" customWidth="1"/>
    <col min="12894" max="12894" width="14.28515625" style="1" customWidth="1"/>
    <col min="12895" max="12899" width="13.7109375" style="1" customWidth="1"/>
    <col min="12900" max="12902" width="14.28515625" style="1" customWidth="1"/>
    <col min="12903" max="12903" width="14.42578125" style="1" customWidth="1"/>
    <col min="12904" max="12905" width="14.5703125" style="1" customWidth="1"/>
    <col min="12906" max="12906" width="14.28515625" style="1" customWidth="1"/>
    <col min="12907" max="12907" width="14.42578125" style="1" customWidth="1"/>
    <col min="12908" max="12908" width="14.5703125" style="1" customWidth="1"/>
    <col min="12909" max="12909" width="15.28515625" style="1" customWidth="1"/>
    <col min="12910" max="12910" width="17" style="1" customWidth="1"/>
    <col min="12911" max="12911" width="9.140625" style="1"/>
    <col min="12912" max="12912" width="15.42578125" style="1" customWidth="1"/>
    <col min="12913" max="13056" width="9.140625" style="1"/>
    <col min="13057" max="13057" width="7" style="1" customWidth="1"/>
    <col min="13058" max="13058" width="34.85546875" style="1" customWidth="1"/>
    <col min="13059" max="13059" width="17.28515625" style="1" customWidth="1"/>
    <col min="13060" max="13060" width="15.140625" style="1" customWidth="1"/>
    <col min="13061" max="13061" width="14.85546875" style="1" customWidth="1"/>
    <col min="13062" max="13062" width="14.42578125" style="1" customWidth="1"/>
    <col min="13063" max="13063" width="13.85546875" style="1" customWidth="1"/>
    <col min="13064" max="13064" width="15" style="1" customWidth="1"/>
    <col min="13065" max="13074" width="13.85546875" style="1" customWidth="1"/>
    <col min="13075" max="13075" width="14.7109375" style="1" customWidth="1"/>
    <col min="13076" max="13087" width="13.85546875" style="1" customWidth="1"/>
    <col min="13088" max="13088" width="13.7109375" style="1" customWidth="1"/>
    <col min="13089" max="13089" width="14.28515625" style="1" customWidth="1"/>
    <col min="13090" max="13090" width="15.140625" style="1" customWidth="1"/>
    <col min="13091" max="13092" width="13.7109375" style="1" customWidth="1"/>
    <col min="13093" max="13093" width="14.42578125" style="1" customWidth="1"/>
    <col min="13094" max="13098" width="13.7109375" style="1" customWidth="1"/>
    <col min="13099" max="13099" width="13.85546875" style="1" customWidth="1"/>
    <col min="13100" max="13101" width="13.28515625" style="1" customWidth="1"/>
    <col min="13102" max="13102" width="18.28515625" style="1" customWidth="1"/>
    <col min="13103" max="13103" width="13.7109375" style="1" customWidth="1"/>
    <col min="13104" max="13104" width="13.42578125" style="1" customWidth="1"/>
    <col min="13105" max="13105" width="13.140625" style="1" customWidth="1"/>
    <col min="13106" max="13106" width="13.85546875" style="1" customWidth="1"/>
    <col min="13107" max="13107" width="14.42578125" style="1" customWidth="1"/>
    <col min="13108" max="13108" width="13.5703125" style="1" customWidth="1"/>
    <col min="13109" max="13109" width="13.7109375" style="1" customWidth="1"/>
    <col min="13110" max="13118" width="13.5703125" style="1" customWidth="1"/>
    <col min="13119" max="13119" width="14.85546875" style="1" customWidth="1"/>
    <col min="13120" max="13120" width="14.28515625" style="1" customWidth="1"/>
    <col min="13121" max="13121" width="15.28515625" style="1" customWidth="1"/>
    <col min="13122" max="13122" width="14.28515625" style="1" customWidth="1"/>
    <col min="13123" max="13143" width="13.85546875" style="1" customWidth="1"/>
    <col min="13144" max="13144" width="13.7109375" style="1" customWidth="1"/>
    <col min="13145" max="13145" width="14.28515625" style="1" customWidth="1"/>
    <col min="13146" max="13148" width="13.85546875" style="1" customWidth="1"/>
    <col min="13149" max="13149" width="13.28515625" style="1" customWidth="1"/>
    <col min="13150" max="13150" width="14.28515625" style="1" customWidth="1"/>
    <col min="13151" max="13155" width="13.7109375" style="1" customWidth="1"/>
    <col min="13156" max="13158" width="14.28515625" style="1" customWidth="1"/>
    <col min="13159" max="13159" width="14.42578125" style="1" customWidth="1"/>
    <col min="13160" max="13161" width="14.5703125" style="1" customWidth="1"/>
    <col min="13162" max="13162" width="14.28515625" style="1" customWidth="1"/>
    <col min="13163" max="13163" width="14.42578125" style="1" customWidth="1"/>
    <col min="13164" max="13164" width="14.5703125" style="1" customWidth="1"/>
    <col min="13165" max="13165" width="15.28515625" style="1" customWidth="1"/>
    <col min="13166" max="13166" width="17" style="1" customWidth="1"/>
    <col min="13167" max="13167" width="9.140625" style="1"/>
    <col min="13168" max="13168" width="15.42578125" style="1" customWidth="1"/>
    <col min="13169" max="13312" width="9.140625" style="1"/>
    <col min="13313" max="13313" width="7" style="1" customWidth="1"/>
    <col min="13314" max="13314" width="34.85546875" style="1" customWidth="1"/>
    <col min="13315" max="13315" width="17.28515625" style="1" customWidth="1"/>
    <col min="13316" max="13316" width="15.140625" style="1" customWidth="1"/>
    <col min="13317" max="13317" width="14.85546875" style="1" customWidth="1"/>
    <col min="13318" max="13318" width="14.42578125" style="1" customWidth="1"/>
    <col min="13319" max="13319" width="13.85546875" style="1" customWidth="1"/>
    <col min="13320" max="13320" width="15" style="1" customWidth="1"/>
    <col min="13321" max="13330" width="13.85546875" style="1" customWidth="1"/>
    <col min="13331" max="13331" width="14.7109375" style="1" customWidth="1"/>
    <col min="13332" max="13343" width="13.85546875" style="1" customWidth="1"/>
    <col min="13344" max="13344" width="13.7109375" style="1" customWidth="1"/>
    <col min="13345" max="13345" width="14.28515625" style="1" customWidth="1"/>
    <col min="13346" max="13346" width="15.140625" style="1" customWidth="1"/>
    <col min="13347" max="13348" width="13.7109375" style="1" customWidth="1"/>
    <col min="13349" max="13349" width="14.42578125" style="1" customWidth="1"/>
    <col min="13350" max="13354" width="13.7109375" style="1" customWidth="1"/>
    <col min="13355" max="13355" width="13.85546875" style="1" customWidth="1"/>
    <col min="13356" max="13357" width="13.28515625" style="1" customWidth="1"/>
    <col min="13358" max="13358" width="18.28515625" style="1" customWidth="1"/>
    <col min="13359" max="13359" width="13.7109375" style="1" customWidth="1"/>
    <col min="13360" max="13360" width="13.42578125" style="1" customWidth="1"/>
    <col min="13361" max="13361" width="13.140625" style="1" customWidth="1"/>
    <col min="13362" max="13362" width="13.85546875" style="1" customWidth="1"/>
    <col min="13363" max="13363" width="14.42578125" style="1" customWidth="1"/>
    <col min="13364" max="13364" width="13.5703125" style="1" customWidth="1"/>
    <col min="13365" max="13365" width="13.7109375" style="1" customWidth="1"/>
    <col min="13366" max="13374" width="13.5703125" style="1" customWidth="1"/>
    <col min="13375" max="13375" width="14.85546875" style="1" customWidth="1"/>
    <col min="13376" max="13376" width="14.28515625" style="1" customWidth="1"/>
    <col min="13377" max="13377" width="15.28515625" style="1" customWidth="1"/>
    <col min="13378" max="13378" width="14.28515625" style="1" customWidth="1"/>
    <col min="13379" max="13399" width="13.85546875" style="1" customWidth="1"/>
    <col min="13400" max="13400" width="13.7109375" style="1" customWidth="1"/>
    <col min="13401" max="13401" width="14.28515625" style="1" customWidth="1"/>
    <col min="13402" max="13404" width="13.85546875" style="1" customWidth="1"/>
    <col min="13405" max="13405" width="13.28515625" style="1" customWidth="1"/>
    <col min="13406" max="13406" width="14.28515625" style="1" customWidth="1"/>
    <col min="13407" max="13411" width="13.7109375" style="1" customWidth="1"/>
    <col min="13412" max="13414" width="14.28515625" style="1" customWidth="1"/>
    <col min="13415" max="13415" width="14.42578125" style="1" customWidth="1"/>
    <col min="13416" max="13417" width="14.5703125" style="1" customWidth="1"/>
    <col min="13418" max="13418" width="14.28515625" style="1" customWidth="1"/>
    <col min="13419" max="13419" width="14.42578125" style="1" customWidth="1"/>
    <col min="13420" max="13420" width="14.5703125" style="1" customWidth="1"/>
    <col min="13421" max="13421" width="15.28515625" style="1" customWidth="1"/>
    <col min="13422" max="13422" width="17" style="1" customWidth="1"/>
    <col min="13423" max="13423" width="9.140625" style="1"/>
    <col min="13424" max="13424" width="15.42578125" style="1" customWidth="1"/>
    <col min="13425" max="13568" width="9.140625" style="1"/>
    <col min="13569" max="13569" width="7" style="1" customWidth="1"/>
    <col min="13570" max="13570" width="34.85546875" style="1" customWidth="1"/>
    <col min="13571" max="13571" width="17.28515625" style="1" customWidth="1"/>
    <col min="13572" max="13572" width="15.140625" style="1" customWidth="1"/>
    <col min="13573" max="13573" width="14.85546875" style="1" customWidth="1"/>
    <col min="13574" max="13574" width="14.42578125" style="1" customWidth="1"/>
    <col min="13575" max="13575" width="13.85546875" style="1" customWidth="1"/>
    <col min="13576" max="13576" width="15" style="1" customWidth="1"/>
    <col min="13577" max="13586" width="13.85546875" style="1" customWidth="1"/>
    <col min="13587" max="13587" width="14.7109375" style="1" customWidth="1"/>
    <col min="13588" max="13599" width="13.85546875" style="1" customWidth="1"/>
    <col min="13600" max="13600" width="13.7109375" style="1" customWidth="1"/>
    <col min="13601" max="13601" width="14.28515625" style="1" customWidth="1"/>
    <col min="13602" max="13602" width="15.140625" style="1" customWidth="1"/>
    <col min="13603" max="13604" width="13.7109375" style="1" customWidth="1"/>
    <col min="13605" max="13605" width="14.42578125" style="1" customWidth="1"/>
    <col min="13606" max="13610" width="13.7109375" style="1" customWidth="1"/>
    <col min="13611" max="13611" width="13.85546875" style="1" customWidth="1"/>
    <col min="13612" max="13613" width="13.28515625" style="1" customWidth="1"/>
    <col min="13614" max="13614" width="18.28515625" style="1" customWidth="1"/>
    <col min="13615" max="13615" width="13.7109375" style="1" customWidth="1"/>
    <col min="13616" max="13616" width="13.42578125" style="1" customWidth="1"/>
    <col min="13617" max="13617" width="13.140625" style="1" customWidth="1"/>
    <col min="13618" max="13618" width="13.85546875" style="1" customWidth="1"/>
    <col min="13619" max="13619" width="14.42578125" style="1" customWidth="1"/>
    <col min="13620" max="13620" width="13.5703125" style="1" customWidth="1"/>
    <col min="13621" max="13621" width="13.7109375" style="1" customWidth="1"/>
    <col min="13622" max="13630" width="13.5703125" style="1" customWidth="1"/>
    <col min="13631" max="13631" width="14.85546875" style="1" customWidth="1"/>
    <col min="13632" max="13632" width="14.28515625" style="1" customWidth="1"/>
    <col min="13633" max="13633" width="15.28515625" style="1" customWidth="1"/>
    <col min="13634" max="13634" width="14.28515625" style="1" customWidth="1"/>
    <col min="13635" max="13655" width="13.85546875" style="1" customWidth="1"/>
    <col min="13656" max="13656" width="13.7109375" style="1" customWidth="1"/>
    <col min="13657" max="13657" width="14.28515625" style="1" customWidth="1"/>
    <col min="13658" max="13660" width="13.85546875" style="1" customWidth="1"/>
    <col min="13661" max="13661" width="13.28515625" style="1" customWidth="1"/>
    <col min="13662" max="13662" width="14.28515625" style="1" customWidth="1"/>
    <col min="13663" max="13667" width="13.7109375" style="1" customWidth="1"/>
    <col min="13668" max="13670" width="14.28515625" style="1" customWidth="1"/>
    <col min="13671" max="13671" width="14.42578125" style="1" customWidth="1"/>
    <col min="13672" max="13673" width="14.5703125" style="1" customWidth="1"/>
    <col min="13674" max="13674" width="14.28515625" style="1" customWidth="1"/>
    <col min="13675" max="13675" width="14.42578125" style="1" customWidth="1"/>
    <col min="13676" max="13676" width="14.5703125" style="1" customWidth="1"/>
    <col min="13677" max="13677" width="15.28515625" style="1" customWidth="1"/>
    <col min="13678" max="13678" width="17" style="1" customWidth="1"/>
    <col min="13679" max="13679" width="9.140625" style="1"/>
    <col min="13680" max="13680" width="15.42578125" style="1" customWidth="1"/>
    <col min="13681" max="13824" width="9.140625" style="1"/>
    <col min="13825" max="13825" width="7" style="1" customWidth="1"/>
    <col min="13826" max="13826" width="34.85546875" style="1" customWidth="1"/>
    <col min="13827" max="13827" width="17.28515625" style="1" customWidth="1"/>
    <col min="13828" max="13828" width="15.140625" style="1" customWidth="1"/>
    <col min="13829" max="13829" width="14.85546875" style="1" customWidth="1"/>
    <col min="13830" max="13830" width="14.42578125" style="1" customWidth="1"/>
    <col min="13831" max="13831" width="13.85546875" style="1" customWidth="1"/>
    <col min="13832" max="13832" width="15" style="1" customWidth="1"/>
    <col min="13833" max="13842" width="13.85546875" style="1" customWidth="1"/>
    <col min="13843" max="13843" width="14.7109375" style="1" customWidth="1"/>
    <col min="13844" max="13855" width="13.85546875" style="1" customWidth="1"/>
    <col min="13856" max="13856" width="13.7109375" style="1" customWidth="1"/>
    <col min="13857" max="13857" width="14.28515625" style="1" customWidth="1"/>
    <col min="13858" max="13858" width="15.140625" style="1" customWidth="1"/>
    <col min="13859" max="13860" width="13.7109375" style="1" customWidth="1"/>
    <col min="13861" max="13861" width="14.42578125" style="1" customWidth="1"/>
    <col min="13862" max="13866" width="13.7109375" style="1" customWidth="1"/>
    <col min="13867" max="13867" width="13.85546875" style="1" customWidth="1"/>
    <col min="13868" max="13869" width="13.28515625" style="1" customWidth="1"/>
    <col min="13870" max="13870" width="18.28515625" style="1" customWidth="1"/>
    <col min="13871" max="13871" width="13.7109375" style="1" customWidth="1"/>
    <col min="13872" max="13872" width="13.42578125" style="1" customWidth="1"/>
    <col min="13873" max="13873" width="13.140625" style="1" customWidth="1"/>
    <col min="13874" max="13874" width="13.85546875" style="1" customWidth="1"/>
    <col min="13875" max="13875" width="14.42578125" style="1" customWidth="1"/>
    <col min="13876" max="13876" width="13.5703125" style="1" customWidth="1"/>
    <col min="13877" max="13877" width="13.7109375" style="1" customWidth="1"/>
    <col min="13878" max="13886" width="13.5703125" style="1" customWidth="1"/>
    <col min="13887" max="13887" width="14.85546875" style="1" customWidth="1"/>
    <col min="13888" max="13888" width="14.28515625" style="1" customWidth="1"/>
    <col min="13889" max="13889" width="15.28515625" style="1" customWidth="1"/>
    <col min="13890" max="13890" width="14.28515625" style="1" customWidth="1"/>
    <col min="13891" max="13911" width="13.85546875" style="1" customWidth="1"/>
    <col min="13912" max="13912" width="13.7109375" style="1" customWidth="1"/>
    <col min="13913" max="13913" width="14.28515625" style="1" customWidth="1"/>
    <col min="13914" max="13916" width="13.85546875" style="1" customWidth="1"/>
    <col min="13917" max="13917" width="13.28515625" style="1" customWidth="1"/>
    <col min="13918" max="13918" width="14.28515625" style="1" customWidth="1"/>
    <col min="13919" max="13923" width="13.7109375" style="1" customWidth="1"/>
    <col min="13924" max="13926" width="14.28515625" style="1" customWidth="1"/>
    <col min="13927" max="13927" width="14.42578125" style="1" customWidth="1"/>
    <col min="13928" max="13929" width="14.5703125" style="1" customWidth="1"/>
    <col min="13930" max="13930" width="14.28515625" style="1" customWidth="1"/>
    <col min="13931" max="13931" width="14.42578125" style="1" customWidth="1"/>
    <col min="13932" max="13932" width="14.5703125" style="1" customWidth="1"/>
    <col min="13933" max="13933" width="15.28515625" style="1" customWidth="1"/>
    <col min="13934" max="13934" width="17" style="1" customWidth="1"/>
    <col min="13935" max="13935" width="9.140625" style="1"/>
    <col min="13936" max="13936" width="15.42578125" style="1" customWidth="1"/>
    <col min="13937" max="14080" width="9.140625" style="1"/>
    <col min="14081" max="14081" width="7" style="1" customWidth="1"/>
    <col min="14082" max="14082" width="34.85546875" style="1" customWidth="1"/>
    <col min="14083" max="14083" width="17.28515625" style="1" customWidth="1"/>
    <col min="14084" max="14084" width="15.140625" style="1" customWidth="1"/>
    <col min="14085" max="14085" width="14.85546875" style="1" customWidth="1"/>
    <col min="14086" max="14086" width="14.42578125" style="1" customWidth="1"/>
    <col min="14087" max="14087" width="13.85546875" style="1" customWidth="1"/>
    <col min="14088" max="14088" width="15" style="1" customWidth="1"/>
    <col min="14089" max="14098" width="13.85546875" style="1" customWidth="1"/>
    <col min="14099" max="14099" width="14.7109375" style="1" customWidth="1"/>
    <col min="14100" max="14111" width="13.85546875" style="1" customWidth="1"/>
    <col min="14112" max="14112" width="13.7109375" style="1" customWidth="1"/>
    <col min="14113" max="14113" width="14.28515625" style="1" customWidth="1"/>
    <col min="14114" max="14114" width="15.140625" style="1" customWidth="1"/>
    <col min="14115" max="14116" width="13.7109375" style="1" customWidth="1"/>
    <col min="14117" max="14117" width="14.42578125" style="1" customWidth="1"/>
    <col min="14118" max="14122" width="13.7109375" style="1" customWidth="1"/>
    <col min="14123" max="14123" width="13.85546875" style="1" customWidth="1"/>
    <col min="14124" max="14125" width="13.28515625" style="1" customWidth="1"/>
    <col min="14126" max="14126" width="18.28515625" style="1" customWidth="1"/>
    <col min="14127" max="14127" width="13.7109375" style="1" customWidth="1"/>
    <col min="14128" max="14128" width="13.42578125" style="1" customWidth="1"/>
    <col min="14129" max="14129" width="13.140625" style="1" customWidth="1"/>
    <col min="14130" max="14130" width="13.85546875" style="1" customWidth="1"/>
    <col min="14131" max="14131" width="14.42578125" style="1" customWidth="1"/>
    <col min="14132" max="14132" width="13.5703125" style="1" customWidth="1"/>
    <col min="14133" max="14133" width="13.7109375" style="1" customWidth="1"/>
    <col min="14134" max="14142" width="13.5703125" style="1" customWidth="1"/>
    <col min="14143" max="14143" width="14.85546875" style="1" customWidth="1"/>
    <col min="14144" max="14144" width="14.28515625" style="1" customWidth="1"/>
    <col min="14145" max="14145" width="15.28515625" style="1" customWidth="1"/>
    <col min="14146" max="14146" width="14.28515625" style="1" customWidth="1"/>
    <col min="14147" max="14167" width="13.85546875" style="1" customWidth="1"/>
    <col min="14168" max="14168" width="13.7109375" style="1" customWidth="1"/>
    <col min="14169" max="14169" width="14.28515625" style="1" customWidth="1"/>
    <col min="14170" max="14172" width="13.85546875" style="1" customWidth="1"/>
    <col min="14173" max="14173" width="13.28515625" style="1" customWidth="1"/>
    <col min="14174" max="14174" width="14.28515625" style="1" customWidth="1"/>
    <col min="14175" max="14179" width="13.7109375" style="1" customWidth="1"/>
    <col min="14180" max="14182" width="14.28515625" style="1" customWidth="1"/>
    <col min="14183" max="14183" width="14.42578125" style="1" customWidth="1"/>
    <col min="14184" max="14185" width="14.5703125" style="1" customWidth="1"/>
    <col min="14186" max="14186" width="14.28515625" style="1" customWidth="1"/>
    <col min="14187" max="14187" width="14.42578125" style="1" customWidth="1"/>
    <col min="14188" max="14188" width="14.5703125" style="1" customWidth="1"/>
    <col min="14189" max="14189" width="15.28515625" style="1" customWidth="1"/>
    <col min="14190" max="14190" width="17" style="1" customWidth="1"/>
    <col min="14191" max="14191" width="9.140625" style="1"/>
    <col min="14192" max="14192" width="15.42578125" style="1" customWidth="1"/>
    <col min="14193" max="14336" width="9.140625" style="1"/>
    <col min="14337" max="14337" width="7" style="1" customWidth="1"/>
    <col min="14338" max="14338" width="34.85546875" style="1" customWidth="1"/>
    <col min="14339" max="14339" width="17.28515625" style="1" customWidth="1"/>
    <col min="14340" max="14340" width="15.140625" style="1" customWidth="1"/>
    <col min="14341" max="14341" width="14.85546875" style="1" customWidth="1"/>
    <col min="14342" max="14342" width="14.42578125" style="1" customWidth="1"/>
    <col min="14343" max="14343" width="13.85546875" style="1" customWidth="1"/>
    <col min="14344" max="14344" width="15" style="1" customWidth="1"/>
    <col min="14345" max="14354" width="13.85546875" style="1" customWidth="1"/>
    <col min="14355" max="14355" width="14.7109375" style="1" customWidth="1"/>
    <col min="14356" max="14367" width="13.85546875" style="1" customWidth="1"/>
    <col min="14368" max="14368" width="13.7109375" style="1" customWidth="1"/>
    <col min="14369" max="14369" width="14.28515625" style="1" customWidth="1"/>
    <col min="14370" max="14370" width="15.140625" style="1" customWidth="1"/>
    <col min="14371" max="14372" width="13.7109375" style="1" customWidth="1"/>
    <col min="14373" max="14373" width="14.42578125" style="1" customWidth="1"/>
    <col min="14374" max="14378" width="13.7109375" style="1" customWidth="1"/>
    <col min="14379" max="14379" width="13.85546875" style="1" customWidth="1"/>
    <col min="14380" max="14381" width="13.28515625" style="1" customWidth="1"/>
    <col min="14382" max="14382" width="18.28515625" style="1" customWidth="1"/>
    <col min="14383" max="14383" width="13.7109375" style="1" customWidth="1"/>
    <col min="14384" max="14384" width="13.42578125" style="1" customWidth="1"/>
    <col min="14385" max="14385" width="13.140625" style="1" customWidth="1"/>
    <col min="14386" max="14386" width="13.85546875" style="1" customWidth="1"/>
    <col min="14387" max="14387" width="14.42578125" style="1" customWidth="1"/>
    <col min="14388" max="14388" width="13.5703125" style="1" customWidth="1"/>
    <col min="14389" max="14389" width="13.7109375" style="1" customWidth="1"/>
    <col min="14390" max="14398" width="13.5703125" style="1" customWidth="1"/>
    <col min="14399" max="14399" width="14.85546875" style="1" customWidth="1"/>
    <col min="14400" max="14400" width="14.28515625" style="1" customWidth="1"/>
    <col min="14401" max="14401" width="15.28515625" style="1" customWidth="1"/>
    <col min="14402" max="14402" width="14.28515625" style="1" customWidth="1"/>
    <col min="14403" max="14423" width="13.85546875" style="1" customWidth="1"/>
    <col min="14424" max="14424" width="13.7109375" style="1" customWidth="1"/>
    <col min="14425" max="14425" width="14.28515625" style="1" customWidth="1"/>
    <col min="14426" max="14428" width="13.85546875" style="1" customWidth="1"/>
    <col min="14429" max="14429" width="13.28515625" style="1" customWidth="1"/>
    <col min="14430" max="14430" width="14.28515625" style="1" customWidth="1"/>
    <col min="14431" max="14435" width="13.7109375" style="1" customWidth="1"/>
    <col min="14436" max="14438" width="14.28515625" style="1" customWidth="1"/>
    <col min="14439" max="14439" width="14.42578125" style="1" customWidth="1"/>
    <col min="14440" max="14441" width="14.5703125" style="1" customWidth="1"/>
    <col min="14442" max="14442" width="14.28515625" style="1" customWidth="1"/>
    <col min="14443" max="14443" width="14.42578125" style="1" customWidth="1"/>
    <col min="14444" max="14444" width="14.5703125" style="1" customWidth="1"/>
    <col min="14445" max="14445" width="15.28515625" style="1" customWidth="1"/>
    <col min="14446" max="14446" width="17" style="1" customWidth="1"/>
    <col min="14447" max="14447" width="9.140625" style="1"/>
    <col min="14448" max="14448" width="15.42578125" style="1" customWidth="1"/>
    <col min="14449" max="14592" width="9.140625" style="1"/>
    <col min="14593" max="14593" width="7" style="1" customWidth="1"/>
    <col min="14594" max="14594" width="34.85546875" style="1" customWidth="1"/>
    <col min="14595" max="14595" width="17.28515625" style="1" customWidth="1"/>
    <col min="14596" max="14596" width="15.140625" style="1" customWidth="1"/>
    <col min="14597" max="14597" width="14.85546875" style="1" customWidth="1"/>
    <col min="14598" max="14598" width="14.42578125" style="1" customWidth="1"/>
    <col min="14599" max="14599" width="13.85546875" style="1" customWidth="1"/>
    <col min="14600" max="14600" width="15" style="1" customWidth="1"/>
    <col min="14601" max="14610" width="13.85546875" style="1" customWidth="1"/>
    <col min="14611" max="14611" width="14.7109375" style="1" customWidth="1"/>
    <col min="14612" max="14623" width="13.85546875" style="1" customWidth="1"/>
    <col min="14624" max="14624" width="13.7109375" style="1" customWidth="1"/>
    <col min="14625" max="14625" width="14.28515625" style="1" customWidth="1"/>
    <col min="14626" max="14626" width="15.140625" style="1" customWidth="1"/>
    <col min="14627" max="14628" width="13.7109375" style="1" customWidth="1"/>
    <col min="14629" max="14629" width="14.42578125" style="1" customWidth="1"/>
    <col min="14630" max="14634" width="13.7109375" style="1" customWidth="1"/>
    <col min="14635" max="14635" width="13.85546875" style="1" customWidth="1"/>
    <col min="14636" max="14637" width="13.28515625" style="1" customWidth="1"/>
    <col min="14638" max="14638" width="18.28515625" style="1" customWidth="1"/>
    <col min="14639" max="14639" width="13.7109375" style="1" customWidth="1"/>
    <col min="14640" max="14640" width="13.42578125" style="1" customWidth="1"/>
    <col min="14641" max="14641" width="13.140625" style="1" customWidth="1"/>
    <col min="14642" max="14642" width="13.85546875" style="1" customWidth="1"/>
    <col min="14643" max="14643" width="14.42578125" style="1" customWidth="1"/>
    <col min="14644" max="14644" width="13.5703125" style="1" customWidth="1"/>
    <col min="14645" max="14645" width="13.7109375" style="1" customWidth="1"/>
    <col min="14646" max="14654" width="13.5703125" style="1" customWidth="1"/>
    <col min="14655" max="14655" width="14.85546875" style="1" customWidth="1"/>
    <col min="14656" max="14656" width="14.28515625" style="1" customWidth="1"/>
    <col min="14657" max="14657" width="15.28515625" style="1" customWidth="1"/>
    <col min="14658" max="14658" width="14.28515625" style="1" customWidth="1"/>
    <col min="14659" max="14679" width="13.85546875" style="1" customWidth="1"/>
    <col min="14680" max="14680" width="13.7109375" style="1" customWidth="1"/>
    <col min="14681" max="14681" width="14.28515625" style="1" customWidth="1"/>
    <col min="14682" max="14684" width="13.85546875" style="1" customWidth="1"/>
    <col min="14685" max="14685" width="13.28515625" style="1" customWidth="1"/>
    <col min="14686" max="14686" width="14.28515625" style="1" customWidth="1"/>
    <col min="14687" max="14691" width="13.7109375" style="1" customWidth="1"/>
    <col min="14692" max="14694" width="14.28515625" style="1" customWidth="1"/>
    <col min="14695" max="14695" width="14.42578125" style="1" customWidth="1"/>
    <col min="14696" max="14697" width="14.5703125" style="1" customWidth="1"/>
    <col min="14698" max="14698" width="14.28515625" style="1" customWidth="1"/>
    <col min="14699" max="14699" width="14.42578125" style="1" customWidth="1"/>
    <col min="14700" max="14700" width="14.5703125" style="1" customWidth="1"/>
    <col min="14701" max="14701" width="15.28515625" style="1" customWidth="1"/>
    <col min="14702" max="14702" width="17" style="1" customWidth="1"/>
    <col min="14703" max="14703" width="9.140625" style="1"/>
    <col min="14704" max="14704" width="15.42578125" style="1" customWidth="1"/>
    <col min="14705" max="14848" width="9.140625" style="1"/>
    <col min="14849" max="14849" width="7" style="1" customWidth="1"/>
    <col min="14850" max="14850" width="34.85546875" style="1" customWidth="1"/>
    <col min="14851" max="14851" width="17.28515625" style="1" customWidth="1"/>
    <col min="14852" max="14852" width="15.140625" style="1" customWidth="1"/>
    <col min="14853" max="14853" width="14.85546875" style="1" customWidth="1"/>
    <col min="14854" max="14854" width="14.42578125" style="1" customWidth="1"/>
    <col min="14855" max="14855" width="13.85546875" style="1" customWidth="1"/>
    <col min="14856" max="14856" width="15" style="1" customWidth="1"/>
    <col min="14857" max="14866" width="13.85546875" style="1" customWidth="1"/>
    <col min="14867" max="14867" width="14.7109375" style="1" customWidth="1"/>
    <col min="14868" max="14879" width="13.85546875" style="1" customWidth="1"/>
    <col min="14880" max="14880" width="13.7109375" style="1" customWidth="1"/>
    <col min="14881" max="14881" width="14.28515625" style="1" customWidth="1"/>
    <col min="14882" max="14882" width="15.140625" style="1" customWidth="1"/>
    <col min="14883" max="14884" width="13.7109375" style="1" customWidth="1"/>
    <col min="14885" max="14885" width="14.42578125" style="1" customWidth="1"/>
    <col min="14886" max="14890" width="13.7109375" style="1" customWidth="1"/>
    <col min="14891" max="14891" width="13.85546875" style="1" customWidth="1"/>
    <col min="14892" max="14893" width="13.28515625" style="1" customWidth="1"/>
    <col min="14894" max="14894" width="18.28515625" style="1" customWidth="1"/>
    <col min="14895" max="14895" width="13.7109375" style="1" customWidth="1"/>
    <col min="14896" max="14896" width="13.42578125" style="1" customWidth="1"/>
    <col min="14897" max="14897" width="13.140625" style="1" customWidth="1"/>
    <col min="14898" max="14898" width="13.85546875" style="1" customWidth="1"/>
    <col min="14899" max="14899" width="14.42578125" style="1" customWidth="1"/>
    <col min="14900" max="14900" width="13.5703125" style="1" customWidth="1"/>
    <col min="14901" max="14901" width="13.7109375" style="1" customWidth="1"/>
    <col min="14902" max="14910" width="13.5703125" style="1" customWidth="1"/>
    <col min="14911" max="14911" width="14.85546875" style="1" customWidth="1"/>
    <col min="14912" max="14912" width="14.28515625" style="1" customWidth="1"/>
    <col min="14913" max="14913" width="15.28515625" style="1" customWidth="1"/>
    <col min="14914" max="14914" width="14.28515625" style="1" customWidth="1"/>
    <col min="14915" max="14935" width="13.85546875" style="1" customWidth="1"/>
    <col min="14936" max="14936" width="13.7109375" style="1" customWidth="1"/>
    <col min="14937" max="14937" width="14.28515625" style="1" customWidth="1"/>
    <col min="14938" max="14940" width="13.85546875" style="1" customWidth="1"/>
    <col min="14941" max="14941" width="13.28515625" style="1" customWidth="1"/>
    <col min="14942" max="14942" width="14.28515625" style="1" customWidth="1"/>
    <col min="14943" max="14947" width="13.7109375" style="1" customWidth="1"/>
    <col min="14948" max="14950" width="14.28515625" style="1" customWidth="1"/>
    <col min="14951" max="14951" width="14.42578125" style="1" customWidth="1"/>
    <col min="14952" max="14953" width="14.5703125" style="1" customWidth="1"/>
    <col min="14954" max="14954" width="14.28515625" style="1" customWidth="1"/>
    <col min="14955" max="14955" width="14.42578125" style="1" customWidth="1"/>
    <col min="14956" max="14956" width="14.5703125" style="1" customWidth="1"/>
    <col min="14957" max="14957" width="15.28515625" style="1" customWidth="1"/>
    <col min="14958" max="14958" width="17" style="1" customWidth="1"/>
    <col min="14959" max="14959" width="9.140625" style="1"/>
    <col min="14960" max="14960" width="15.42578125" style="1" customWidth="1"/>
    <col min="14961" max="15104" width="9.140625" style="1"/>
    <col min="15105" max="15105" width="7" style="1" customWidth="1"/>
    <col min="15106" max="15106" width="34.85546875" style="1" customWidth="1"/>
    <col min="15107" max="15107" width="17.28515625" style="1" customWidth="1"/>
    <col min="15108" max="15108" width="15.140625" style="1" customWidth="1"/>
    <col min="15109" max="15109" width="14.85546875" style="1" customWidth="1"/>
    <col min="15110" max="15110" width="14.42578125" style="1" customWidth="1"/>
    <col min="15111" max="15111" width="13.85546875" style="1" customWidth="1"/>
    <col min="15112" max="15112" width="15" style="1" customWidth="1"/>
    <col min="15113" max="15122" width="13.85546875" style="1" customWidth="1"/>
    <col min="15123" max="15123" width="14.7109375" style="1" customWidth="1"/>
    <col min="15124" max="15135" width="13.85546875" style="1" customWidth="1"/>
    <col min="15136" max="15136" width="13.7109375" style="1" customWidth="1"/>
    <col min="15137" max="15137" width="14.28515625" style="1" customWidth="1"/>
    <col min="15138" max="15138" width="15.140625" style="1" customWidth="1"/>
    <col min="15139" max="15140" width="13.7109375" style="1" customWidth="1"/>
    <col min="15141" max="15141" width="14.42578125" style="1" customWidth="1"/>
    <col min="15142" max="15146" width="13.7109375" style="1" customWidth="1"/>
    <col min="15147" max="15147" width="13.85546875" style="1" customWidth="1"/>
    <col min="15148" max="15149" width="13.28515625" style="1" customWidth="1"/>
    <col min="15150" max="15150" width="18.28515625" style="1" customWidth="1"/>
    <col min="15151" max="15151" width="13.7109375" style="1" customWidth="1"/>
    <col min="15152" max="15152" width="13.42578125" style="1" customWidth="1"/>
    <col min="15153" max="15153" width="13.140625" style="1" customWidth="1"/>
    <col min="15154" max="15154" width="13.85546875" style="1" customWidth="1"/>
    <col min="15155" max="15155" width="14.42578125" style="1" customWidth="1"/>
    <col min="15156" max="15156" width="13.5703125" style="1" customWidth="1"/>
    <col min="15157" max="15157" width="13.7109375" style="1" customWidth="1"/>
    <col min="15158" max="15166" width="13.5703125" style="1" customWidth="1"/>
    <col min="15167" max="15167" width="14.85546875" style="1" customWidth="1"/>
    <col min="15168" max="15168" width="14.28515625" style="1" customWidth="1"/>
    <col min="15169" max="15169" width="15.28515625" style="1" customWidth="1"/>
    <col min="15170" max="15170" width="14.28515625" style="1" customWidth="1"/>
    <col min="15171" max="15191" width="13.85546875" style="1" customWidth="1"/>
    <col min="15192" max="15192" width="13.7109375" style="1" customWidth="1"/>
    <col min="15193" max="15193" width="14.28515625" style="1" customWidth="1"/>
    <col min="15194" max="15196" width="13.85546875" style="1" customWidth="1"/>
    <col min="15197" max="15197" width="13.28515625" style="1" customWidth="1"/>
    <col min="15198" max="15198" width="14.28515625" style="1" customWidth="1"/>
    <col min="15199" max="15203" width="13.7109375" style="1" customWidth="1"/>
    <col min="15204" max="15206" width="14.28515625" style="1" customWidth="1"/>
    <col min="15207" max="15207" width="14.42578125" style="1" customWidth="1"/>
    <col min="15208" max="15209" width="14.5703125" style="1" customWidth="1"/>
    <col min="15210" max="15210" width="14.28515625" style="1" customWidth="1"/>
    <col min="15211" max="15211" width="14.42578125" style="1" customWidth="1"/>
    <col min="15212" max="15212" width="14.5703125" style="1" customWidth="1"/>
    <col min="15213" max="15213" width="15.28515625" style="1" customWidth="1"/>
    <col min="15214" max="15214" width="17" style="1" customWidth="1"/>
    <col min="15215" max="15215" width="9.140625" style="1"/>
    <col min="15216" max="15216" width="15.42578125" style="1" customWidth="1"/>
    <col min="15217" max="15360" width="9.140625" style="1"/>
    <col min="15361" max="15361" width="7" style="1" customWidth="1"/>
    <col min="15362" max="15362" width="34.85546875" style="1" customWidth="1"/>
    <col min="15363" max="15363" width="17.28515625" style="1" customWidth="1"/>
    <col min="15364" max="15364" width="15.140625" style="1" customWidth="1"/>
    <col min="15365" max="15365" width="14.85546875" style="1" customWidth="1"/>
    <col min="15366" max="15366" width="14.42578125" style="1" customWidth="1"/>
    <col min="15367" max="15367" width="13.85546875" style="1" customWidth="1"/>
    <col min="15368" max="15368" width="15" style="1" customWidth="1"/>
    <col min="15369" max="15378" width="13.85546875" style="1" customWidth="1"/>
    <col min="15379" max="15379" width="14.7109375" style="1" customWidth="1"/>
    <col min="15380" max="15391" width="13.85546875" style="1" customWidth="1"/>
    <col min="15392" max="15392" width="13.7109375" style="1" customWidth="1"/>
    <col min="15393" max="15393" width="14.28515625" style="1" customWidth="1"/>
    <col min="15394" max="15394" width="15.140625" style="1" customWidth="1"/>
    <col min="15395" max="15396" width="13.7109375" style="1" customWidth="1"/>
    <col min="15397" max="15397" width="14.42578125" style="1" customWidth="1"/>
    <col min="15398" max="15402" width="13.7109375" style="1" customWidth="1"/>
    <col min="15403" max="15403" width="13.85546875" style="1" customWidth="1"/>
    <col min="15404" max="15405" width="13.28515625" style="1" customWidth="1"/>
    <col min="15406" max="15406" width="18.28515625" style="1" customWidth="1"/>
    <col min="15407" max="15407" width="13.7109375" style="1" customWidth="1"/>
    <col min="15408" max="15408" width="13.42578125" style="1" customWidth="1"/>
    <col min="15409" max="15409" width="13.140625" style="1" customWidth="1"/>
    <col min="15410" max="15410" width="13.85546875" style="1" customWidth="1"/>
    <col min="15411" max="15411" width="14.42578125" style="1" customWidth="1"/>
    <col min="15412" max="15412" width="13.5703125" style="1" customWidth="1"/>
    <col min="15413" max="15413" width="13.7109375" style="1" customWidth="1"/>
    <col min="15414" max="15422" width="13.5703125" style="1" customWidth="1"/>
    <col min="15423" max="15423" width="14.85546875" style="1" customWidth="1"/>
    <col min="15424" max="15424" width="14.28515625" style="1" customWidth="1"/>
    <col min="15425" max="15425" width="15.28515625" style="1" customWidth="1"/>
    <col min="15426" max="15426" width="14.28515625" style="1" customWidth="1"/>
    <col min="15427" max="15447" width="13.85546875" style="1" customWidth="1"/>
    <col min="15448" max="15448" width="13.7109375" style="1" customWidth="1"/>
    <col min="15449" max="15449" width="14.28515625" style="1" customWidth="1"/>
    <col min="15450" max="15452" width="13.85546875" style="1" customWidth="1"/>
    <col min="15453" max="15453" width="13.28515625" style="1" customWidth="1"/>
    <col min="15454" max="15454" width="14.28515625" style="1" customWidth="1"/>
    <col min="15455" max="15459" width="13.7109375" style="1" customWidth="1"/>
    <col min="15460" max="15462" width="14.28515625" style="1" customWidth="1"/>
    <col min="15463" max="15463" width="14.42578125" style="1" customWidth="1"/>
    <col min="15464" max="15465" width="14.5703125" style="1" customWidth="1"/>
    <col min="15466" max="15466" width="14.28515625" style="1" customWidth="1"/>
    <col min="15467" max="15467" width="14.42578125" style="1" customWidth="1"/>
    <col min="15468" max="15468" width="14.5703125" style="1" customWidth="1"/>
    <col min="15469" max="15469" width="15.28515625" style="1" customWidth="1"/>
    <col min="15470" max="15470" width="17" style="1" customWidth="1"/>
    <col min="15471" max="15471" width="9.140625" style="1"/>
    <col min="15472" max="15472" width="15.42578125" style="1" customWidth="1"/>
    <col min="15473" max="15616" width="9.140625" style="1"/>
    <col min="15617" max="15617" width="7" style="1" customWidth="1"/>
    <col min="15618" max="15618" width="34.85546875" style="1" customWidth="1"/>
    <col min="15619" max="15619" width="17.28515625" style="1" customWidth="1"/>
    <col min="15620" max="15620" width="15.140625" style="1" customWidth="1"/>
    <col min="15621" max="15621" width="14.85546875" style="1" customWidth="1"/>
    <col min="15622" max="15622" width="14.42578125" style="1" customWidth="1"/>
    <col min="15623" max="15623" width="13.85546875" style="1" customWidth="1"/>
    <col min="15624" max="15624" width="15" style="1" customWidth="1"/>
    <col min="15625" max="15634" width="13.85546875" style="1" customWidth="1"/>
    <col min="15635" max="15635" width="14.7109375" style="1" customWidth="1"/>
    <col min="15636" max="15647" width="13.85546875" style="1" customWidth="1"/>
    <col min="15648" max="15648" width="13.7109375" style="1" customWidth="1"/>
    <col min="15649" max="15649" width="14.28515625" style="1" customWidth="1"/>
    <col min="15650" max="15650" width="15.140625" style="1" customWidth="1"/>
    <col min="15651" max="15652" width="13.7109375" style="1" customWidth="1"/>
    <col min="15653" max="15653" width="14.42578125" style="1" customWidth="1"/>
    <col min="15654" max="15658" width="13.7109375" style="1" customWidth="1"/>
    <col min="15659" max="15659" width="13.85546875" style="1" customWidth="1"/>
    <col min="15660" max="15661" width="13.28515625" style="1" customWidth="1"/>
    <col min="15662" max="15662" width="18.28515625" style="1" customWidth="1"/>
    <col min="15663" max="15663" width="13.7109375" style="1" customWidth="1"/>
    <col min="15664" max="15664" width="13.42578125" style="1" customWidth="1"/>
    <col min="15665" max="15665" width="13.140625" style="1" customWidth="1"/>
    <col min="15666" max="15666" width="13.85546875" style="1" customWidth="1"/>
    <col min="15667" max="15667" width="14.42578125" style="1" customWidth="1"/>
    <col min="15668" max="15668" width="13.5703125" style="1" customWidth="1"/>
    <col min="15669" max="15669" width="13.7109375" style="1" customWidth="1"/>
    <col min="15670" max="15678" width="13.5703125" style="1" customWidth="1"/>
    <col min="15679" max="15679" width="14.85546875" style="1" customWidth="1"/>
    <col min="15680" max="15680" width="14.28515625" style="1" customWidth="1"/>
    <col min="15681" max="15681" width="15.28515625" style="1" customWidth="1"/>
    <col min="15682" max="15682" width="14.28515625" style="1" customWidth="1"/>
    <col min="15683" max="15703" width="13.85546875" style="1" customWidth="1"/>
    <col min="15704" max="15704" width="13.7109375" style="1" customWidth="1"/>
    <col min="15705" max="15705" width="14.28515625" style="1" customWidth="1"/>
    <col min="15706" max="15708" width="13.85546875" style="1" customWidth="1"/>
    <col min="15709" max="15709" width="13.28515625" style="1" customWidth="1"/>
    <col min="15710" max="15710" width="14.28515625" style="1" customWidth="1"/>
    <col min="15711" max="15715" width="13.7109375" style="1" customWidth="1"/>
    <col min="15716" max="15718" width="14.28515625" style="1" customWidth="1"/>
    <col min="15719" max="15719" width="14.42578125" style="1" customWidth="1"/>
    <col min="15720" max="15721" width="14.5703125" style="1" customWidth="1"/>
    <col min="15722" max="15722" width="14.28515625" style="1" customWidth="1"/>
    <col min="15723" max="15723" width="14.42578125" style="1" customWidth="1"/>
    <col min="15724" max="15724" width="14.5703125" style="1" customWidth="1"/>
    <col min="15725" max="15725" width="15.28515625" style="1" customWidth="1"/>
    <col min="15726" max="15726" width="17" style="1" customWidth="1"/>
    <col min="15727" max="15727" width="9.140625" style="1"/>
    <col min="15728" max="15728" width="15.42578125" style="1" customWidth="1"/>
    <col min="15729" max="15872" width="9.140625" style="1"/>
    <col min="15873" max="15873" width="7" style="1" customWidth="1"/>
    <col min="15874" max="15874" width="34.85546875" style="1" customWidth="1"/>
    <col min="15875" max="15875" width="17.28515625" style="1" customWidth="1"/>
    <col min="15876" max="15876" width="15.140625" style="1" customWidth="1"/>
    <col min="15877" max="15877" width="14.85546875" style="1" customWidth="1"/>
    <col min="15878" max="15878" width="14.42578125" style="1" customWidth="1"/>
    <col min="15879" max="15879" width="13.85546875" style="1" customWidth="1"/>
    <col min="15880" max="15880" width="15" style="1" customWidth="1"/>
    <col min="15881" max="15890" width="13.85546875" style="1" customWidth="1"/>
    <col min="15891" max="15891" width="14.7109375" style="1" customWidth="1"/>
    <col min="15892" max="15903" width="13.85546875" style="1" customWidth="1"/>
    <col min="15904" max="15904" width="13.7109375" style="1" customWidth="1"/>
    <col min="15905" max="15905" width="14.28515625" style="1" customWidth="1"/>
    <col min="15906" max="15906" width="15.140625" style="1" customWidth="1"/>
    <col min="15907" max="15908" width="13.7109375" style="1" customWidth="1"/>
    <col min="15909" max="15909" width="14.42578125" style="1" customWidth="1"/>
    <col min="15910" max="15914" width="13.7109375" style="1" customWidth="1"/>
    <col min="15915" max="15915" width="13.85546875" style="1" customWidth="1"/>
    <col min="15916" max="15917" width="13.28515625" style="1" customWidth="1"/>
    <col min="15918" max="15918" width="18.28515625" style="1" customWidth="1"/>
    <col min="15919" max="15919" width="13.7109375" style="1" customWidth="1"/>
    <col min="15920" max="15920" width="13.42578125" style="1" customWidth="1"/>
    <col min="15921" max="15921" width="13.140625" style="1" customWidth="1"/>
    <col min="15922" max="15922" width="13.85546875" style="1" customWidth="1"/>
    <col min="15923" max="15923" width="14.42578125" style="1" customWidth="1"/>
    <col min="15924" max="15924" width="13.5703125" style="1" customWidth="1"/>
    <col min="15925" max="15925" width="13.7109375" style="1" customWidth="1"/>
    <col min="15926" max="15934" width="13.5703125" style="1" customWidth="1"/>
    <col min="15935" max="15935" width="14.85546875" style="1" customWidth="1"/>
    <col min="15936" max="15936" width="14.28515625" style="1" customWidth="1"/>
    <col min="15937" max="15937" width="15.28515625" style="1" customWidth="1"/>
    <col min="15938" max="15938" width="14.28515625" style="1" customWidth="1"/>
    <col min="15939" max="15959" width="13.85546875" style="1" customWidth="1"/>
    <col min="15960" max="15960" width="13.7109375" style="1" customWidth="1"/>
    <col min="15961" max="15961" width="14.28515625" style="1" customWidth="1"/>
    <col min="15962" max="15964" width="13.85546875" style="1" customWidth="1"/>
    <col min="15965" max="15965" width="13.28515625" style="1" customWidth="1"/>
    <col min="15966" max="15966" width="14.28515625" style="1" customWidth="1"/>
    <col min="15967" max="15971" width="13.7109375" style="1" customWidth="1"/>
    <col min="15972" max="15974" width="14.28515625" style="1" customWidth="1"/>
    <col min="15975" max="15975" width="14.42578125" style="1" customWidth="1"/>
    <col min="15976" max="15977" width="14.5703125" style="1" customWidth="1"/>
    <col min="15978" max="15978" width="14.28515625" style="1" customWidth="1"/>
    <col min="15979" max="15979" width="14.42578125" style="1" customWidth="1"/>
    <col min="15980" max="15980" width="14.5703125" style="1" customWidth="1"/>
    <col min="15981" max="15981" width="15.28515625" style="1" customWidth="1"/>
    <col min="15982" max="15982" width="17" style="1" customWidth="1"/>
    <col min="15983" max="15983" width="9.140625" style="1"/>
    <col min="15984" max="15984" width="15.42578125" style="1" customWidth="1"/>
    <col min="15985" max="16128" width="9.140625" style="1"/>
    <col min="16129" max="16129" width="7" style="1" customWidth="1"/>
    <col min="16130" max="16130" width="34.85546875" style="1" customWidth="1"/>
    <col min="16131" max="16131" width="17.28515625" style="1" customWidth="1"/>
    <col min="16132" max="16132" width="15.140625" style="1" customWidth="1"/>
    <col min="16133" max="16133" width="14.85546875" style="1" customWidth="1"/>
    <col min="16134" max="16134" width="14.42578125" style="1" customWidth="1"/>
    <col min="16135" max="16135" width="13.85546875" style="1" customWidth="1"/>
    <col min="16136" max="16136" width="15" style="1" customWidth="1"/>
    <col min="16137" max="16146" width="13.85546875" style="1" customWidth="1"/>
    <col min="16147" max="16147" width="14.7109375" style="1" customWidth="1"/>
    <col min="16148" max="16159" width="13.85546875" style="1" customWidth="1"/>
    <col min="16160" max="16160" width="13.7109375" style="1" customWidth="1"/>
    <col min="16161" max="16161" width="14.28515625" style="1" customWidth="1"/>
    <col min="16162" max="16162" width="15.140625" style="1" customWidth="1"/>
    <col min="16163" max="16164" width="13.7109375" style="1" customWidth="1"/>
    <col min="16165" max="16165" width="14.42578125" style="1" customWidth="1"/>
    <col min="16166" max="16170" width="13.7109375" style="1" customWidth="1"/>
    <col min="16171" max="16171" width="13.85546875" style="1" customWidth="1"/>
    <col min="16172" max="16173" width="13.28515625" style="1" customWidth="1"/>
    <col min="16174" max="16174" width="18.28515625" style="1" customWidth="1"/>
    <col min="16175" max="16175" width="13.7109375" style="1" customWidth="1"/>
    <col min="16176" max="16176" width="13.42578125" style="1" customWidth="1"/>
    <col min="16177" max="16177" width="13.140625" style="1" customWidth="1"/>
    <col min="16178" max="16178" width="13.85546875" style="1" customWidth="1"/>
    <col min="16179" max="16179" width="14.42578125" style="1" customWidth="1"/>
    <col min="16180" max="16180" width="13.5703125" style="1" customWidth="1"/>
    <col min="16181" max="16181" width="13.7109375" style="1" customWidth="1"/>
    <col min="16182" max="16190" width="13.5703125" style="1" customWidth="1"/>
    <col min="16191" max="16191" width="14.85546875" style="1" customWidth="1"/>
    <col min="16192" max="16192" width="14.28515625" style="1" customWidth="1"/>
    <col min="16193" max="16193" width="15.28515625" style="1" customWidth="1"/>
    <col min="16194" max="16194" width="14.28515625" style="1" customWidth="1"/>
    <col min="16195" max="16215" width="13.85546875" style="1" customWidth="1"/>
    <col min="16216" max="16216" width="13.7109375" style="1" customWidth="1"/>
    <col min="16217" max="16217" width="14.28515625" style="1" customWidth="1"/>
    <col min="16218" max="16220" width="13.85546875" style="1" customWidth="1"/>
    <col min="16221" max="16221" width="13.28515625" style="1" customWidth="1"/>
    <col min="16222" max="16222" width="14.28515625" style="1" customWidth="1"/>
    <col min="16223" max="16227" width="13.7109375" style="1" customWidth="1"/>
    <col min="16228" max="16230" width="14.28515625" style="1" customWidth="1"/>
    <col min="16231" max="16231" width="14.42578125" style="1" customWidth="1"/>
    <col min="16232" max="16233" width="14.5703125" style="1" customWidth="1"/>
    <col min="16234" max="16234" width="14.28515625" style="1" customWidth="1"/>
    <col min="16235" max="16235" width="14.42578125" style="1" customWidth="1"/>
    <col min="16236" max="16236" width="14.5703125" style="1" customWidth="1"/>
    <col min="16237" max="16237" width="15.28515625" style="1" customWidth="1"/>
    <col min="16238" max="16238" width="17" style="1" customWidth="1"/>
    <col min="16239" max="16239" width="9.140625" style="1"/>
    <col min="16240" max="16240" width="15.42578125" style="1" customWidth="1"/>
    <col min="16241" max="16384" width="9.140625" style="1"/>
  </cols>
  <sheetData>
    <row r="1" spans="1:115" s="128" customFormat="1" ht="12.75" customHeight="1" x14ac:dyDescent="0.2">
      <c r="A1" s="136" t="s">
        <v>264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 t="s">
        <v>264</v>
      </c>
      <c r="N1" s="136"/>
      <c r="O1" s="136"/>
      <c r="P1" s="136"/>
      <c r="Q1" s="136"/>
      <c r="R1" s="136"/>
      <c r="S1" s="136"/>
      <c r="T1" s="127"/>
      <c r="U1" s="127"/>
      <c r="V1" s="127"/>
      <c r="W1" s="136" t="s">
        <v>264</v>
      </c>
      <c r="X1" s="136"/>
      <c r="Y1" s="136"/>
      <c r="Z1" s="136"/>
      <c r="AA1" s="136"/>
      <c r="AB1" s="136"/>
      <c r="AC1" s="136"/>
      <c r="AD1" s="127"/>
      <c r="AE1" s="127"/>
      <c r="AF1" s="127"/>
      <c r="AG1" s="136" t="s">
        <v>264</v>
      </c>
      <c r="AH1" s="136"/>
      <c r="AI1" s="136"/>
      <c r="AJ1" s="136"/>
      <c r="AK1" s="136"/>
      <c r="AL1" s="136"/>
      <c r="AM1" s="136"/>
      <c r="AN1" s="127"/>
      <c r="AO1" s="127"/>
      <c r="AP1" s="127"/>
      <c r="AQ1" s="136" t="s">
        <v>264</v>
      </c>
      <c r="AR1" s="136"/>
      <c r="AS1" s="136"/>
      <c r="AT1" s="136"/>
      <c r="AU1" s="136"/>
      <c r="AV1" s="136"/>
      <c r="AW1" s="136"/>
      <c r="AX1" s="136"/>
      <c r="AY1" s="127"/>
      <c r="AZ1" s="127"/>
      <c r="BA1" s="127"/>
      <c r="BB1" s="136" t="s">
        <v>264</v>
      </c>
      <c r="BC1" s="136"/>
      <c r="BD1" s="136"/>
      <c r="BE1" s="136"/>
      <c r="BF1" s="136"/>
      <c r="BG1" s="136"/>
      <c r="BH1" s="136"/>
      <c r="BI1" s="127"/>
      <c r="BJ1" s="127"/>
      <c r="BK1" s="127"/>
      <c r="BL1" s="136" t="s">
        <v>264</v>
      </c>
      <c r="BM1" s="136"/>
      <c r="BN1" s="136"/>
      <c r="BO1" s="136"/>
      <c r="BP1" s="136"/>
      <c r="BQ1" s="136"/>
      <c r="BR1" s="136"/>
      <c r="BS1" s="127"/>
      <c r="BT1" s="127"/>
      <c r="BU1" s="127"/>
      <c r="BV1" s="136" t="s">
        <v>264</v>
      </c>
      <c r="BW1" s="136"/>
      <c r="BX1" s="136"/>
      <c r="BY1" s="136"/>
      <c r="BZ1" s="136"/>
      <c r="CA1" s="136"/>
      <c r="CB1" s="136"/>
      <c r="CC1" s="127"/>
      <c r="CD1" s="127"/>
      <c r="CE1" s="127"/>
      <c r="CF1" s="136" t="s">
        <v>264</v>
      </c>
      <c r="CG1" s="136"/>
      <c r="CH1" s="136"/>
      <c r="CI1" s="136"/>
      <c r="CJ1" s="136"/>
      <c r="CK1" s="136"/>
      <c r="CL1" s="136"/>
      <c r="CM1" s="127"/>
      <c r="CN1" s="127"/>
      <c r="CO1" s="127"/>
      <c r="CP1" s="136" t="s">
        <v>264</v>
      </c>
      <c r="CQ1" s="136"/>
      <c r="CR1" s="136"/>
      <c r="CS1" s="136"/>
      <c r="CT1" s="136"/>
      <c r="CU1" s="136"/>
      <c r="CV1" s="136"/>
      <c r="CW1" s="127"/>
      <c r="CX1" s="127"/>
      <c r="CY1" s="127"/>
      <c r="CZ1" s="136" t="s">
        <v>264</v>
      </c>
      <c r="DA1" s="136"/>
      <c r="DB1" s="136"/>
      <c r="DC1" s="136"/>
      <c r="DD1" s="136"/>
      <c r="DE1" s="136"/>
      <c r="DF1" s="127"/>
      <c r="DG1" s="127"/>
      <c r="DH1" s="127"/>
      <c r="DI1" s="127"/>
      <c r="DJ1" s="127"/>
      <c r="DK1" s="127"/>
    </row>
    <row r="2" spans="1:115" s="126" customFormat="1" ht="14.25" customHeight="1" x14ac:dyDescent="0.2">
      <c r="A2" s="136" t="s">
        <v>263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 t="s">
        <v>263</v>
      </c>
      <c r="N2" s="136"/>
      <c r="O2" s="136"/>
      <c r="P2" s="136"/>
      <c r="Q2" s="136"/>
      <c r="R2" s="136"/>
      <c r="S2" s="136"/>
      <c r="T2" s="127"/>
      <c r="U2" s="127"/>
      <c r="V2" s="127"/>
      <c r="W2" s="136" t="s">
        <v>263</v>
      </c>
      <c r="X2" s="136"/>
      <c r="Y2" s="136"/>
      <c r="Z2" s="136"/>
      <c r="AA2" s="136"/>
      <c r="AB2" s="136"/>
      <c r="AC2" s="136"/>
      <c r="AD2" s="127"/>
      <c r="AE2" s="127"/>
      <c r="AF2" s="127"/>
      <c r="AG2" s="136" t="s">
        <v>263</v>
      </c>
      <c r="AH2" s="136"/>
      <c r="AI2" s="136"/>
      <c r="AJ2" s="136"/>
      <c r="AK2" s="136"/>
      <c r="AL2" s="136"/>
      <c r="AM2" s="136"/>
      <c r="AN2" s="127"/>
      <c r="AO2" s="127"/>
      <c r="AP2" s="127"/>
      <c r="AQ2" s="136" t="s">
        <v>263</v>
      </c>
      <c r="AR2" s="136"/>
      <c r="AS2" s="136"/>
      <c r="AT2" s="136"/>
      <c r="AU2" s="136"/>
      <c r="AV2" s="136"/>
      <c r="AW2" s="136"/>
      <c r="AX2" s="136"/>
      <c r="AY2" s="127"/>
      <c r="AZ2" s="127"/>
      <c r="BA2" s="127"/>
      <c r="BB2" s="136" t="s">
        <v>263</v>
      </c>
      <c r="BC2" s="136"/>
      <c r="BD2" s="136"/>
      <c r="BE2" s="136"/>
      <c r="BF2" s="136"/>
      <c r="BG2" s="136"/>
      <c r="BH2" s="136"/>
      <c r="BI2" s="127"/>
      <c r="BJ2" s="127"/>
      <c r="BK2" s="127"/>
      <c r="BL2" s="136" t="s">
        <v>263</v>
      </c>
      <c r="BM2" s="136"/>
      <c r="BN2" s="136"/>
      <c r="BO2" s="136"/>
      <c r="BP2" s="136"/>
      <c r="BQ2" s="136"/>
      <c r="BR2" s="136"/>
      <c r="BS2" s="127"/>
      <c r="BT2" s="127"/>
      <c r="BU2" s="127"/>
      <c r="BV2" s="136" t="s">
        <v>263</v>
      </c>
      <c r="BW2" s="136"/>
      <c r="BX2" s="136"/>
      <c r="BY2" s="136"/>
      <c r="BZ2" s="136"/>
      <c r="CA2" s="136"/>
      <c r="CB2" s="136"/>
      <c r="CC2" s="127"/>
      <c r="CD2" s="127"/>
      <c r="CE2" s="127"/>
      <c r="CF2" s="136" t="s">
        <v>263</v>
      </c>
      <c r="CG2" s="136"/>
      <c r="CH2" s="136"/>
      <c r="CI2" s="136"/>
      <c r="CJ2" s="136"/>
      <c r="CK2" s="136"/>
      <c r="CL2" s="136"/>
      <c r="CM2" s="127"/>
      <c r="CN2" s="127"/>
      <c r="CO2" s="127"/>
      <c r="CP2" s="136" t="s">
        <v>263</v>
      </c>
      <c r="CQ2" s="136"/>
      <c r="CR2" s="136"/>
      <c r="CS2" s="136"/>
      <c r="CT2" s="136"/>
      <c r="CU2" s="136"/>
      <c r="CV2" s="136"/>
      <c r="CW2" s="127"/>
      <c r="CX2" s="127"/>
      <c r="CY2" s="127"/>
      <c r="CZ2" s="136" t="s">
        <v>263</v>
      </c>
      <c r="DA2" s="136"/>
      <c r="DB2" s="136"/>
      <c r="DC2" s="136"/>
      <c r="DD2" s="136"/>
      <c r="DE2" s="136"/>
      <c r="DF2" s="127"/>
      <c r="DG2" s="127"/>
      <c r="DH2" s="127"/>
      <c r="DI2" s="127"/>
      <c r="DJ2" s="127"/>
      <c r="DK2" s="127"/>
    </row>
    <row r="3" spans="1:115" ht="5.25" customHeight="1" x14ac:dyDescent="0.2">
      <c r="A3" s="124"/>
      <c r="B3" s="124"/>
      <c r="C3" s="125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</row>
    <row r="4" spans="1:115" ht="6" customHeight="1" x14ac:dyDescent="0.2">
      <c r="A4" s="123"/>
      <c r="B4" s="123"/>
      <c r="D4" s="123"/>
    </row>
    <row r="5" spans="1:115" ht="21.75" customHeight="1" x14ac:dyDescent="0.2">
      <c r="A5" s="137" t="s">
        <v>262</v>
      </c>
      <c r="B5" s="137" t="s">
        <v>261</v>
      </c>
      <c r="C5" s="140" t="s">
        <v>260</v>
      </c>
      <c r="D5" s="141"/>
      <c r="E5" s="135" t="s">
        <v>259</v>
      </c>
      <c r="F5" s="130"/>
      <c r="G5" s="130"/>
      <c r="H5" s="130"/>
      <c r="I5" s="130"/>
      <c r="J5" s="130"/>
      <c r="K5" s="130"/>
      <c r="L5" s="131"/>
      <c r="M5" s="135" t="s">
        <v>259</v>
      </c>
      <c r="N5" s="130"/>
      <c r="O5" s="130"/>
      <c r="P5" s="130"/>
      <c r="Q5" s="130"/>
      <c r="R5" s="130"/>
      <c r="S5" s="130"/>
      <c r="T5" s="130"/>
      <c r="U5" s="130"/>
      <c r="V5" s="131"/>
      <c r="W5" s="135" t="s">
        <v>259</v>
      </c>
      <c r="X5" s="130"/>
      <c r="Y5" s="130"/>
      <c r="Z5" s="130"/>
      <c r="AA5" s="130"/>
      <c r="AB5" s="130"/>
      <c r="AC5" s="130"/>
      <c r="AD5" s="130"/>
      <c r="AE5" s="130"/>
      <c r="AF5" s="131"/>
      <c r="AG5" s="135" t="s">
        <v>259</v>
      </c>
      <c r="AH5" s="130"/>
      <c r="AI5" s="130"/>
      <c r="AJ5" s="130"/>
      <c r="AK5" s="130"/>
      <c r="AL5" s="130"/>
      <c r="AM5" s="130"/>
      <c r="AN5" s="130"/>
      <c r="AO5" s="130"/>
      <c r="AP5" s="131"/>
      <c r="AQ5" s="135" t="s">
        <v>259</v>
      </c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5" t="s">
        <v>259</v>
      </c>
      <c r="BC5" s="130"/>
      <c r="BD5" s="130"/>
      <c r="BE5" s="130"/>
      <c r="BF5" s="130"/>
      <c r="BG5" s="130"/>
      <c r="BH5" s="130"/>
      <c r="BI5" s="130"/>
      <c r="BJ5" s="130"/>
      <c r="BK5" s="131"/>
      <c r="BL5" s="135" t="s">
        <v>259</v>
      </c>
      <c r="BM5" s="130"/>
      <c r="BN5" s="130"/>
      <c r="BO5" s="130"/>
      <c r="BP5" s="130"/>
      <c r="BQ5" s="130"/>
      <c r="BR5" s="130"/>
      <c r="BS5" s="130"/>
      <c r="BT5" s="130"/>
      <c r="BU5" s="131"/>
      <c r="BV5" s="135" t="s">
        <v>259</v>
      </c>
      <c r="BW5" s="130"/>
      <c r="BX5" s="130"/>
      <c r="BY5" s="130"/>
      <c r="BZ5" s="130"/>
      <c r="CA5" s="130"/>
      <c r="CB5" s="130"/>
      <c r="CC5" s="130"/>
      <c r="CD5" s="130"/>
      <c r="CE5" s="131"/>
      <c r="CF5" s="135" t="s">
        <v>259</v>
      </c>
      <c r="CG5" s="130"/>
      <c r="CH5" s="130"/>
      <c r="CI5" s="130"/>
      <c r="CJ5" s="130"/>
      <c r="CK5" s="130"/>
      <c r="CL5" s="130"/>
      <c r="CM5" s="130"/>
      <c r="CN5" s="130"/>
      <c r="CO5" s="131"/>
      <c r="CP5" s="135" t="s">
        <v>259</v>
      </c>
      <c r="CQ5" s="130"/>
      <c r="CR5" s="130"/>
      <c r="CS5" s="130"/>
      <c r="CT5" s="130"/>
      <c r="CU5" s="130"/>
      <c r="CV5" s="130"/>
      <c r="CW5" s="130"/>
      <c r="CX5" s="130"/>
      <c r="CY5" s="131"/>
      <c r="CZ5" s="135" t="s">
        <v>259</v>
      </c>
      <c r="DA5" s="130"/>
      <c r="DB5" s="130"/>
      <c r="DC5" s="130"/>
      <c r="DD5" s="130"/>
      <c r="DE5" s="131"/>
    </row>
    <row r="6" spans="1:115" ht="24.75" customHeight="1" x14ac:dyDescent="0.2">
      <c r="A6" s="138"/>
      <c r="B6" s="138"/>
      <c r="C6" s="142"/>
      <c r="D6" s="143"/>
      <c r="E6" s="119" t="s">
        <v>258</v>
      </c>
      <c r="F6" s="135" t="s">
        <v>257</v>
      </c>
      <c r="G6" s="130"/>
      <c r="H6" s="130"/>
      <c r="I6" s="130"/>
      <c r="J6" s="130"/>
      <c r="K6" s="130"/>
      <c r="L6" s="131"/>
      <c r="M6" s="135" t="s">
        <v>257</v>
      </c>
      <c r="N6" s="130"/>
      <c r="O6" s="130"/>
      <c r="P6" s="130"/>
      <c r="Q6" s="130"/>
      <c r="R6" s="130"/>
      <c r="S6" s="130"/>
      <c r="T6" s="130"/>
      <c r="U6" s="130"/>
      <c r="V6" s="131"/>
      <c r="W6" s="135" t="s">
        <v>257</v>
      </c>
      <c r="X6" s="130"/>
      <c r="Y6" s="130"/>
      <c r="Z6" s="130"/>
      <c r="AA6" s="130"/>
      <c r="AB6" s="130"/>
      <c r="AC6" s="130"/>
      <c r="AD6" s="130"/>
      <c r="AE6" s="130"/>
      <c r="AF6" s="131"/>
      <c r="AG6" s="122" t="s">
        <v>256</v>
      </c>
      <c r="AH6" s="119" t="s">
        <v>255</v>
      </c>
      <c r="AI6" s="119" t="s">
        <v>254</v>
      </c>
      <c r="AJ6" s="119" t="s">
        <v>253</v>
      </c>
      <c r="AK6" s="119" t="s">
        <v>252</v>
      </c>
      <c r="AL6" s="119" t="s">
        <v>251</v>
      </c>
      <c r="AM6" s="119" t="s">
        <v>250</v>
      </c>
      <c r="AN6" s="119" t="s">
        <v>249</v>
      </c>
      <c r="AO6" s="119" t="s">
        <v>248</v>
      </c>
      <c r="AP6" s="121" t="s">
        <v>247</v>
      </c>
      <c r="AQ6" s="121" t="s">
        <v>247</v>
      </c>
      <c r="AR6" s="119" t="s">
        <v>246</v>
      </c>
      <c r="AS6" s="119" t="s">
        <v>245</v>
      </c>
      <c r="AT6" s="119" t="s">
        <v>244</v>
      </c>
      <c r="AU6" s="119" t="s">
        <v>243</v>
      </c>
      <c r="AV6" s="119" t="s">
        <v>242</v>
      </c>
      <c r="AW6" s="121" t="s">
        <v>241</v>
      </c>
      <c r="AX6" s="119" t="s">
        <v>240</v>
      </c>
      <c r="AY6" s="119" t="s">
        <v>239</v>
      </c>
      <c r="AZ6" s="121" t="s">
        <v>238</v>
      </c>
      <c r="BA6" s="121" t="s">
        <v>237</v>
      </c>
      <c r="BB6" s="135" t="s">
        <v>237</v>
      </c>
      <c r="BC6" s="130"/>
      <c r="BD6" s="130"/>
      <c r="BE6" s="130"/>
      <c r="BF6" s="130"/>
      <c r="BG6" s="130"/>
      <c r="BH6" s="130"/>
      <c r="BI6" s="130"/>
      <c r="BJ6" s="131"/>
      <c r="BK6" s="121" t="s">
        <v>236</v>
      </c>
      <c r="BL6" s="121" t="s">
        <v>236</v>
      </c>
      <c r="BM6" s="119" t="s">
        <v>235</v>
      </c>
      <c r="BN6" s="119" t="s">
        <v>234</v>
      </c>
      <c r="BO6" s="135" t="s">
        <v>233</v>
      </c>
      <c r="BP6" s="130"/>
      <c r="BQ6" s="130"/>
      <c r="BR6" s="130"/>
      <c r="BS6" s="130"/>
      <c r="BT6" s="130"/>
      <c r="BU6" s="130"/>
      <c r="BV6" s="130" t="s">
        <v>233</v>
      </c>
      <c r="BW6" s="130"/>
      <c r="BX6" s="130"/>
      <c r="BY6" s="130"/>
      <c r="BZ6" s="130"/>
      <c r="CA6" s="130"/>
      <c r="CB6" s="130"/>
      <c r="CC6" s="130"/>
      <c r="CD6" s="130"/>
      <c r="CE6" s="130"/>
      <c r="CF6" s="130" t="s">
        <v>233</v>
      </c>
      <c r="CG6" s="130"/>
      <c r="CH6" s="130"/>
      <c r="CI6" s="130"/>
      <c r="CJ6" s="130"/>
      <c r="CK6" s="130"/>
      <c r="CL6" s="130"/>
      <c r="CM6" s="130"/>
      <c r="CN6" s="130"/>
      <c r="CO6" s="130"/>
      <c r="CP6" s="130" t="s">
        <v>233</v>
      </c>
      <c r="CQ6" s="130"/>
      <c r="CR6" s="130"/>
      <c r="CS6" s="130"/>
      <c r="CT6" s="130"/>
      <c r="CU6" s="130"/>
      <c r="CV6" s="130"/>
      <c r="CW6" s="130"/>
      <c r="CX6" s="130"/>
      <c r="CY6" s="130"/>
      <c r="CZ6" s="130" t="s">
        <v>233</v>
      </c>
      <c r="DA6" s="130"/>
      <c r="DB6" s="130"/>
      <c r="DC6" s="130"/>
      <c r="DD6" s="130"/>
      <c r="DE6" s="131"/>
    </row>
    <row r="7" spans="1:115" ht="32.25" customHeight="1" x14ac:dyDescent="0.2">
      <c r="A7" s="139"/>
      <c r="B7" s="139"/>
      <c r="C7" s="120" t="s">
        <v>232</v>
      </c>
      <c r="D7" s="117" t="s">
        <v>231</v>
      </c>
      <c r="E7" s="117" t="s">
        <v>230</v>
      </c>
      <c r="F7" s="117" t="s">
        <v>229</v>
      </c>
      <c r="G7" s="117" t="s">
        <v>228</v>
      </c>
      <c r="H7" s="117" t="s">
        <v>227</v>
      </c>
      <c r="I7" s="117" t="s">
        <v>226</v>
      </c>
      <c r="J7" s="117" t="s">
        <v>225</v>
      </c>
      <c r="K7" s="117" t="s">
        <v>224</v>
      </c>
      <c r="L7" s="117" t="s">
        <v>223</v>
      </c>
      <c r="M7" s="117" t="s">
        <v>222</v>
      </c>
      <c r="N7" s="117" t="s">
        <v>221</v>
      </c>
      <c r="O7" s="117" t="s">
        <v>220</v>
      </c>
      <c r="P7" s="117" t="s">
        <v>219</v>
      </c>
      <c r="Q7" s="117" t="s">
        <v>218</v>
      </c>
      <c r="R7" s="117" t="s">
        <v>217</v>
      </c>
      <c r="S7" s="117" t="s">
        <v>216</v>
      </c>
      <c r="T7" s="117" t="s">
        <v>215</v>
      </c>
      <c r="U7" s="117" t="s">
        <v>214</v>
      </c>
      <c r="V7" s="117" t="s">
        <v>213</v>
      </c>
      <c r="W7" s="117" t="s">
        <v>212</v>
      </c>
      <c r="X7" s="117" t="s">
        <v>211</v>
      </c>
      <c r="Y7" s="117" t="s">
        <v>210</v>
      </c>
      <c r="Z7" s="117" t="s">
        <v>209</v>
      </c>
      <c r="AA7" s="117" t="s">
        <v>208</v>
      </c>
      <c r="AB7" s="117" t="s">
        <v>207</v>
      </c>
      <c r="AC7" s="117" t="s">
        <v>206</v>
      </c>
      <c r="AD7" s="117" t="s">
        <v>205</v>
      </c>
      <c r="AE7" s="117" t="s">
        <v>204</v>
      </c>
      <c r="AF7" s="117" t="s">
        <v>203</v>
      </c>
      <c r="AG7" s="119" t="s">
        <v>202</v>
      </c>
      <c r="AH7" s="117" t="s">
        <v>201</v>
      </c>
      <c r="AI7" s="117" t="s">
        <v>200</v>
      </c>
      <c r="AJ7" s="117" t="s">
        <v>199</v>
      </c>
      <c r="AK7" s="117" t="s">
        <v>198</v>
      </c>
      <c r="AL7" s="117" t="s">
        <v>197</v>
      </c>
      <c r="AM7" s="117" t="s">
        <v>196</v>
      </c>
      <c r="AN7" s="117" t="s">
        <v>195</v>
      </c>
      <c r="AO7" s="117" t="s">
        <v>194</v>
      </c>
      <c r="AP7" s="117" t="s">
        <v>193</v>
      </c>
      <c r="AQ7" s="117" t="s">
        <v>192</v>
      </c>
      <c r="AR7" s="117" t="s">
        <v>191</v>
      </c>
      <c r="AS7" s="117" t="s">
        <v>190</v>
      </c>
      <c r="AT7" s="117" t="s">
        <v>189</v>
      </c>
      <c r="AU7" s="117" t="s">
        <v>188</v>
      </c>
      <c r="AV7" s="117" t="s">
        <v>187</v>
      </c>
      <c r="AW7" s="117" t="s">
        <v>186</v>
      </c>
      <c r="AX7" s="117" t="s">
        <v>185</v>
      </c>
      <c r="AY7" s="119" t="s">
        <v>184</v>
      </c>
      <c r="AZ7" s="117" t="s">
        <v>183</v>
      </c>
      <c r="BA7" s="117" t="s">
        <v>182</v>
      </c>
      <c r="BB7" s="118" t="s">
        <v>181</v>
      </c>
      <c r="BC7" s="118" t="s">
        <v>180</v>
      </c>
      <c r="BD7" s="118" t="s">
        <v>179</v>
      </c>
      <c r="BE7" s="118" t="s">
        <v>178</v>
      </c>
      <c r="BF7" s="118" t="s">
        <v>177</v>
      </c>
      <c r="BG7" s="118" t="s">
        <v>176</v>
      </c>
      <c r="BH7" s="118" t="s">
        <v>175</v>
      </c>
      <c r="BI7" s="118" t="s">
        <v>174</v>
      </c>
      <c r="BJ7" s="118" t="s">
        <v>173</v>
      </c>
      <c r="BK7" s="117" t="s">
        <v>172</v>
      </c>
      <c r="BL7" s="117" t="s">
        <v>171</v>
      </c>
      <c r="BM7" s="117" t="s">
        <v>170</v>
      </c>
      <c r="BN7" s="117" t="s">
        <v>169</v>
      </c>
      <c r="BO7" s="117" t="s">
        <v>168</v>
      </c>
      <c r="BP7" s="117" t="s">
        <v>167</v>
      </c>
      <c r="BQ7" s="117" t="s">
        <v>166</v>
      </c>
      <c r="BR7" s="117" t="s">
        <v>165</v>
      </c>
      <c r="BS7" s="117" t="s">
        <v>164</v>
      </c>
      <c r="BT7" s="117" t="s">
        <v>163</v>
      </c>
      <c r="BU7" s="117" t="s">
        <v>162</v>
      </c>
      <c r="BV7" s="117" t="s">
        <v>161</v>
      </c>
      <c r="BW7" s="117" t="s">
        <v>160</v>
      </c>
      <c r="BX7" s="117" t="s">
        <v>159</v>
      </c>
      <c r="BY7" s="117" t="s">
        <v>158</v>
      </c>
      <c r="BZ7" s="117" t="s">
        <v>157</v>
      </c>
      <c r="CA7" s="117" t="s">
        <v>156</v>
      </c>
      <c r="CB7" s="117" t="s">
        <v>155</v>
      </c>
      <c r="CC7" s="117" t="s">
        <v>154</v>
      </c>
      <c r="CD7" s="117" t="s">
        <v>153</v>
      </c>
      <c r="CE7" s="117" t="s">
        <v>152</v>
      </c>
      <c r="CF7" s="117" t="s">
        <v>151</v>
      </c>
      <c r="CG7" s="117" t="s">
        <v>150</v>
      </c>
      <c r="CH7" s="117" t="s">
        <v>149</v>
      </c>
      <c r="CI7" s="117" t="s">
        <v>148</v>
      </c>
      <c r="CJ7" s="117" t="s">
        <v>147</v>
      </c>
      <c r="CK7" s="117" t="s">
        <v>146</v>
      </c>
      <c r="CL7" s="117" t="s">
        <v>145</v>
      </c>
      <c r="CM7" s="117" t="s">
        <v>144</v>
      </c>
      <c r="CN7" s="117" t="s">
        <v>143</v>
      </c>
      <c r="CO7" s="117" t="s">
        <v>142</v>
      </c>
      <c r="CP7" s="117" t="s">
        <v>141</v>
      </c>
      <c r="CQ7" s="117" t="s">
        <v>140</v>
      </c>
      <c r="CR7" s="117" t="s">
        <v>139</v>
      </c>
      <c r="CS7" s="117" t="s">
        <v>138</v>
      </c>
      <c r="CT7" s="117" t="s">
        <v>137</v>
      </c>
      <c r="CU7" s="117" t="s">
        <v>136</v>
      </c>
      <c r="CV7" s="117" t="s">
        <v>135</v>
      </c>
      <c r="CW7" s="117" t="s">
        <v>134</v>
      </c>
      <c r="CX7" s="117" t="s">
        <v>133</v>
      </c>
      <c r="CY7" s="117" t="s">
        <v>132</v>
      </c>
      <c r="CZ7" s="117" t="s">
        <v>131</v>
      </c>
      <c r="DA7" s="117" t="s">
        <v>130</v>
      </c>
      <c r="DB7" s="117" t="s">
        <v>129</v>
      </c>
      <c r="DC7" s="117" t="s">
        <v>128</v>
      </c>
      <c r="DD7" s="117" t="s">
        <v>127</v>
      </c>
      <c r="DE7" s="117" t="s">
        <v>126</v>
      </c>
    </row>
    <row r="8" spans="1:115" ht="6" customHeight="1" x14ac:dyDescent="0.2">
      <c r="A8" s="74"/>
      <c r="B8" s="116"/>
      <c r="C8" s="110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5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</row>
    <row r="9" spans="1:115" ht="12.75" customHeight="1" x14ac:dyDescent="0.2">
      <c r="A9" s="113" t="s">
        <v>125</v>
      </c>
      <c r="B9" s="45" t="s">
        <v>124</v>
      </c>
      <c r="C9" s="43">
        <f t="shared" ref="C9:AH9" si="0">SUM(C10+C15+C20)</f>
        <v>1792269142671</v>
      </c>
      <c r="D9" s="43">
        <f t="shared" si="0"/>
        <v>1780100648883</v>
      </c>
      <c r="E9" s="112">
        <f t="shared" si="0"/>
        <v>66085441839</v>
      </c>
      <c r="F9" s="112">
        <f t="shared" si="0"/>
        <v>8897701150</v>
      </c>
      <c r="G9" s="112">
        <f t="shared" si="0"/>
        <v>174024000</v>
      </c>
      <c r="H9" s="112">
        <f t="shared" si="0"/>
        <v>1226113000</v>
      </c>
      <c r="I9" s="112">
        <f t="shared" si="0"/>
        <v>1625051750</v>
      </c>
      <c r="J9" s="112">
        <f t="shared" si="0"/>
        <v>1429282500</v>
      </c>
      <c r="K9" s="112">
        <f t="shared" si="0"/>
        <v>833361650</v>
      </c>
      <c r="L9" s="112">
        <f t="shared" si="0"/>
        <v>1413788400</v>
      </c>
      <c r="M9" s="112">
        <f t="shared" si="0"/>
        <v>850233000</v>
      </c>
      <c r="N9" s="112">
        <f t="shared" si="0"/>
        <v>689909625</v>
      </c>
      <c r="O9" s="112">
        <f t="shared" si="0"/>
        <v>1296588300</v>
      </c>
      <c r="P9" s="112">
        <f t="shared" si="0"/>
        <v>868786375</v>
      </c>
      <c r="Q9" s="112">
        <f t="shared" si="0"/>
        <v>1356614750</v>
      </c>
      <c r="R9" s="112">
        <f t="shared" si="0"/>
        <v>1211783750</v>
      </c>
      <c r="S9" s="112">
        <f t="shared" si="0"/>
        <v>966091875</v>
      </c>
      <c r="T9" s="112">
        <f t="shared" si="0"/>
        <v>707705875</v>
      </c>
      <c r="U9" s="112">
        <f t="shared" si="0"/>
        <v>867003000</v>
      </c>
      <c r="V9" s="112">
        <f t="shared" si="0"/>
        <v>2306940300</v>
      </c>
      <c r="W9" s="112">
        <f t="shared" si="0"/>
        <v>834218000</v>
      </c>
      <c r="X9" s="112">
        <f t="shared" si="0"/>
        <v>1207124700</v>
      </c>
      <c r="Y9" s="112">
        <f t="shared" si="0"/>
        <v>701357250</v>
      </c>
      <c r="Z9" s="112">
        <f t="shared" si="0"/>
        <v>1223713250</v>
      </c>
      <c r="AA9" s="112">
        <f t="shared" si="0"/>
        <v>1133878500</v>
      </c>
      <c r="AB9" s="112">
        <f t="shared" si="0"/>
        <v>524070000</v>
      </c>
      <c r="AC9" s="112">
        <f t="shared" si="0"/>
        <v>615854500</v>
      </c>
      <c r="AD9" s="112">
        <f t="shared" si="0"/>
        <v>631755600</v>
      </c>
      <c r="AE9" s="112">
        <f t="shared" si="0"/>
        <v>770900750</v>
      </c>
      <c r="AF9" s="112">
        <f t="shared" si="0"/>
        <v>126004609956</v>
      </c>
      <c r="AG9" s="112">
        <f t="shared" si="0"/>
        <v>127342920</v>
      </c>
      <c r="AH9" s="112">
        <f t="shared" si="0"/>
        <v>0</v>
      </c>
      <c r="AI9" s="112">
        <f t="shared" ref="AI9:BN9" si="1">SUM(AI10+AI15+AI20)</f>
        <v>0</v>
      </c>
      <c r="AJ9" s="112">
        <f t="shared" si="1"/>
        <v>0</v>
      </c>
      <c r="AK9" s="112">
        <f t="shared" si="1"/>
        <v>0</v>
      </c>
      <c r="AL9" s="112">
        <f t="shared" si="1"/>
        <v>0</v>
      </c>
      <c r="AM9" s="112">
        <f t="shared" si="1"/>
        <v>825894500</v>
      </c>
      <c r="AN9" s="112">
        <f t="shared" si="1"/>
        <v>184930000</v>
      </c>
      <c r="AO9" s="112">
        <f t="shared" si="1"/>
        <v>0</v>
      </c>
      <c r="AP9" s="112">
        <f t="shared" si="1"/>
        <v>1837232400</v>
      </c>
      <c r="AQ9" s="112">
        <f t="shared" si="1"/>
        <v>0</v>
      </c>
      <c r="AR9" s="112">
        <f t="shared" si="1"/>
        <v>4757328250</v>
      </c>
      <c r="AS9" s="112">
        <f t="shared" si="1"/>
        <v>2365004786</v>
      </c>
      <c r="AT9" s="112">
        <f t="shared" si="1"/>
        <v>0</v>
      </c>
      <c r="AU9" s="112">
        <f t="shared" si="1"/>
        <v>0</v>
      </c>
      <c r="AV9" s="112">
        <f t="shared" si="1"/>
        <v>448878100</v>
      </c>
      <c r="AW9" s="112">
        <f t="shared" si="1"/>
        <v>0</v>
      </c>
      <c r="AX9" s="112">
        <f t="shared" si="1"/>
        <v>0</v>
      </c>
      <c r="AY9" s="112">
        <f t="shared" si="1"/>
        <v>1542639887282</v>
      </c>
      <c r="AZ9" s="112">
        <f t="shared" si="1"/>
        <v>0</v>
      </c>
      <c r="BA9" s="112">
        <f t="shared" si="1"/>
        <v>0</v>
      </c>
      <c r="BB9" s="112">
        <f t="shared" si="1"/>
        <v>0</v>
      </c>
      <c r="BC9" s="112">
        <f t="shared" si="1"/>
        <v>0</v>
      </c>
      <c r="BD9" s="112">
        <f t="shared" si="1"/>
        <v>0</v>
      </c>
      <c r="BE9" s="112">
        <f t="shared" si="1"/>
        <v>0</v>
      </c>
      <c r="BF9" s="112">
        <f t="shared" si="1"/>
        <v>0</v>
      </c>
      <c r="BG9" s="112">
        <f t="shared" si="1"/>
        <v>0</v>
      </c>
      <c r="BH9" s="112">
        <f t="shared" si="1"/>
        <v>392000000</v>
      </c>
      <c r="BI9" s="112">
        <f t="shared" si="1"/>
        <v>0</v>
      </c>
      <c r="BJ9" s="112">
        <f t="shared" si="1"/>
        <v>24450000</v>
      </c>
      <c r="BK9" s="112">
        <f t="shared" si="1"/>
        <v>0</v>
      </c>
      <c r="BL9" s="112">
        <f t="shared" si="1"/>
        <v>0</v>
      </c>
      <c r="BM9" s="112">
        <f t="shared" si="1"/>
        <v>0</v>
      </c>
      <c r="BN9" s="112">
        <f t="shared" si="1"/>
        <v>0</v>
      </c>
      <c r="BO9" s="112">
        <f t="shared" ref="BO9:CT9" si="2">SUM(BO10+BO15+BO20)</f>
        <v>0</v>
      </c>
      <c r="BP9" s="112">
        <f t="shared" si="2"/>
        <v>0</v>
      </c>
      <c r="BQ9" s="112">
        <f t="shared" si="2"/>
        <v>0</v>
      </c>
      <c r="BR9" s="112">
        <f t="shared" si="2"/>
        <v>968000</v>
      </c>
      <c r="BS9" s="112">
        <f t="shared" si="2"/>
        <v>0</v>
      </c>
      <c r="BT9" s="112">
        <f t="shared" si="2"/>
        <v>900000</v>
      </c>
      <c r="BU9" s="112">
        <f t="shared" si="2"/>
        <v>1200000</v>
      </c>
      <c r="BV9" s="112">
        <f t="shared" si="2"/>
        <v>1200000</v>
      </c>
      <c r="BW9" s="112">
        <f t="shared" si="2"/>
        <v>0</v>
      </c>
      <c r="BX9" s="112">
        <f t="shared" si="2"/>
        <v>0</v>
      </c>
      <c r="BY9" s="112">
        <f t="shared" si="2"/>
        <v>0</v>
      </c>
      <c r="BZ9" s="112">
        <f t="shared" si="2"/>
        <v>0</v>
      </c>
      <c r="CA9" s="112">
        <f t="shared" si="2"/>
        <v>0</v>
      </c>
      <c r="CB9" s="112">
        <f t="shared" si="2"/>
        <v>0</v>
      </c>
      <c r="CC9" s="112">
        <f t="shared" si="2"/>
        <v>0</v>
      </c>
      <c r="CD9" s="112">
        <f t="shared" si="2"/>
        <v>0</v>
      </c>
      <c r="CE9" s="112">
        <f t="shared" si="2"/>
        <v>0</v>
      </c>
      <c r="CF9" s="112">
        <f t="shared" si="2"/>
        <v>1975000</v>
      </c>
      <c r="CG9" s="112">
        <f t="shared" si="2"/>
        <v>0</v>
      </c>
      <c r="CH9" s="112">
        <f t="shared" si="2"/>
        <v>0</v>
      </c>
      <c r="CI9" s="112">
        <f t="shared" si="2"/>
        <v>0</v>
      </c>
      <c r="CJ9" s="112">
        <f t="shared" si="2"/>
        <v>32354000</v>
      </c>
      <c r="CK9" s="112">
        <f t="shared" si="2"/>
        <v>0</v>
      </c>
      <c r="CL9" s="112">
        <f t="shared" si="2"/>
        <v>0</v>
      </c>
      <c r="CM9" s="112">
        <f t="shared" si="2"/>
        <v>0</v>
      </c>
      <c r="CN9" s="112">
        <f t="shared" si="2"/>
        <v>5200000</v>
      </c>
      <c r="CO9" s="112">
        <f t="shared" si="2"/>
        <v>0</v>
      </c>
      <c r="CP9" s="112">
        <f t="shared" si="2"/>
        <v>0</v>
      </c>
      <c r="CQ9" s="112">
        <f t="shared" si="2"/>
        <v>0</v>
      </c>
      <c r="CR9" s="112">
        <f t="shared" si="2"/>
        <v>0</v>
      </c>
      <c r="CS9" s="112">
        <f t="shared" si="2"/>
        <v>0</v>
      </c>
      <c r="CT9" s="112">
        <f t="shared" si="2"/>
        <v>0</v>
      </c>
      <c r="CU9" s="112">
        <f t="shared" ref="CU9:DZ9" si="3">SUM(CU10+CU15+CU20)</f>
        <v>0</v>
      </c>
      <c r="CV9" s="112">
        <f t="shared" si="3"/>
        <v>0</v>
      </c>
      <c r="CW9" s="112">
        <f t="shared" si="3"/>
        <v>0</v>
      </c>
      <c r="CX9" s="112">
        <f t="shared" si="3"/>
        <v>0</v>
      </c>
      <c r="CY9" s="112">
        <f t="shared" si="3"/>
        <v>0</v>
      </c>
      <c r="CZ9" s="112">
        <f t="shared" si="3"/>
        <v>0</v>
      </c>
      <c r="DA9" s="112">
        <f t="shared" si="3"/>
        <v>0</v>
      </c>
      <c r="DB9" s="112">
        <f t="shared" si="3"/>
        <v>0</v>
      </c>
      <c r="DC9" s="112">
        <f t="shared" si="3"/>
        <v>0</v>
      </c>
      <c r="DD9" s="112">
        <f t="shared" si="3"/>
        <v>0</v>
      </c>
      <c r="DE9" s="112">
        <f t="shared" si="3"/>
        <v>0</v>
      </c>
    </row>
    <row r="10" spans="1:115" ht="12.75" customHeight="1" x14ac:dyDescent="0.2">
      <c r="A10" s="74" t="s">
        <v>104</v>
      </c>
      <c r="B10" s="111" t="s">
        <v>123</v>
      </c>
      <c r="C10" s="110">
        <f t="shared" ref="C10:AH10" si="4">SUM(C11:C14)</f>
        <v>307083335256</v>
      </c>
      <c r="D10" s="110">
        <f t="shared" si="4"/>
        <v>308775198402</v>
      </c>
      <c r="E10" s="109">
        <f t="shared" si="4"/>
        <v>66085441839</v>
      </c>
      <c r="F10" s="109">
        <f t="shared" si="4"/>
        <v>8897701150</v>
      </c>
      <c r="G10" s="109">
        <f t="shared" si="4"/>
        <v>174024000</v>
      </c>
      <c r="H10" s="109">
        <f t="shared" si="4"/>
        <v>1226113000</v>
      </c>
      <c r="I10" s="109">
        <f t="shared" si="4"/>
        <v>1625051750</v>
      </c>
      <c r="J10" s="109">
        <f t="shared" si="4"/>
        <v>1429282500</v>
      </c>
      <c r="K10" s="109">
        <f t="shared" si="4"/>
        <v>833361650</v>
      </c>
      <c r="L10" s="109">
        <f t="shared" si="4"/>
        <v>1413788400</v>
      </c>
      <c r="M10" s="109">
        <f t="shared" si="4"/>
        <v>850233000</v>
      </c>
      <c r="N10" s="109">
        <f t="shared" si="4"/>
        <v>689909625</v>
      </c>
      <c r="O10" s="109">
        <f t="shared" si="4"/>
        <v>1296588300</v>
      </c>
      <c r="P10" s="109">
        <f t="shared" si="4"/>
        <v>868786375</v>
      </c>
      <c r="Q10" s="109">
        <f t="shared" si="4"/>
        <v>1356614750</v>
      </c>
      <c r="R10" s="109">
        <f t="shared" si="4"/>
        <v>1211783750</v>
      </c>
      <c r="S10" s="109">
        <f t="shared" si="4"/>
        <v>966091875</v>
      </c>
      <c r="T10" s="109">
        <f t="shared" si="4"/>
        <v>707705875</v>
      </c>
      <c r="U10" s="109">
        <f t="shared" si="4"/>
        <v>867003000</v>
      </c>
      <c r="V10" s="109">
        <f t="shared" si="4"/>
        <v>2306940300</v>
      </c>
      <c r="W10" s="109">
        <f t="shared" si="4"/>
        <v>834218000</v>
      </c>
      <c r="X10" s="109">
        <f t="shared" si="4"/>
        <v>1207124700</v>
      </c>
      <c r="Y10" s="109">
        <f t="shared" si="4"/>
        <v>701357250</v>
      </c>
      <c r="Z10" s="109">
        <f t="shared" si="4"/>
        <v>1223713250</v>
      </c>
      <c r="AA10" s="109">
        <f t="shared" si="4"/>
        <v>1133878500</v>
      </c>
      <c r="AB10" s="109">
        <f t="shared" si="4"/>
        <v>524070000</v>
      </c>
      <c r="AC10" s="109">
        <f t="shared" si="4"/>
        <v>615854500</v>
      </c>
      <c r="AD10" s="109">
        <f t="shared" si="4"/>
        <v>631755600</v>
      </c>
      <c r="AE10" s="109">
        <f t="shared" si="4"/>
        <v>770900750</v>
      </c>
      <c r="AF10" s="109">
        <f t="shared" si="4"/>
        <v>126004609956</v>
      </c>
      <c r="AG10" s="109">
        <f t="shared" si="4"/>
        <v>127342920</v>
      </c>
      <c r="AH10" s="109">
        <f t="shared" si="4"/>
        <v>0</v>
      </c>
      <c r="AI10" s="109">
        <f t="shared" ref="AI10:BN10" si="5">SUM(AI11:AI14)</f>
        <v>0</v>
      </c>
      <c r="AJ10" s="109">
        <f t="shared" si="5"/>
        <v>0</v>
      </c>
      <c r="AK10" s="109">
        <f t="shared" si="5"/>
        <v>0</v>
      </c>
      <c r="AL10" s="109">
        <f t="shared" si="5"/>
        <v>0</v>
      </c>
      <c r="AM10" s="109">
        <f t="shared" si="5"/>
        <v>825894500</v>
      </c>
      <c r="AN10" s="109">
        <f t="shared" si="5"/>
        <v>184930000</v>
      </c>
      <c r="AO10" s="109">
        <f t="shared" si="5"/>
        <v>0</v>
      </c>
      <c r="AP10" s="109">
        <f t="shared" si="5"/>
        <v>1837232400</v>
      </c>
      <c r="AQ10" s="109">
        <f t="shared" si="5"/>
        <v>0</v>
      </c>
      <c r="AR10" s="109">
        <f t="shared" si="5"/>
        <v>4757328250</v>
      </c>
      <c r="AS10" s="109">
        <f t="shared" si="5"/>
        <v>2365004786</v>
      </c>
      <c r="AT10" s="109">
        <f t="shared" si="5"/>
        <v>0</v>
      </c>
      <c r="AU10" s="109">
        <f t="shared" si="5"/>
        <v>0</v>
      </c>
      <c r="AV10" s="109">
        <f t="shared" si="5"/>
        <v>448878100</v>
      </c>
      <c r="AW10" s="109">
        <f t="shared" si="5"/>
        <v>0</v>
      </c>
      <c r="AX10" s="109">
        <f t="shared" si="5"/>
        <v>0</v>
      </c>
      <c r="AY10" s="109">
        <f t="shared" si="5"/>
        <v>71314436801</v>
      </c>
      <c r="AZ10" s="109">
        <f t="shared" si="5"/>
        <v>0</v>
      </c>
      <c r="BA10" s="109">
        <f t="shared" si="5"/>
        <v>0</v>
      </c>
      <c r="BB10" s="109">
        <f t="shared" si="5"/>
        <v>0</v>
      </c>
      <c r="BC10" s="109">
        <f t="shared" si="5"/>
        <v>0</v>
      </c>
      <c r="BD10" s="109">
        <f t="shared" si="5"/>
        <v>0</v>
      </c>
      <c r="BE10" s="109">
        <f t="shared" si="5"/>
        <v>0</v>
      </c>
      <c r="BF10" s="109">
        <f t="shared" si="5"/>
        <v>0</v>
      </c>
      <c r="BG10" s="109">
        <f t="shared" si="5"/>
        <v>0</v>
      </c>
      <c r="BH10" s="109">
        <f t="shared" si="5"/>
        <v>392000000</v>
      </c>
      <c r="BI10" s="109">
        <f t="shared" si="5"/>
        <v>0</v>
      </c>
      <c r="BJ10" s="109">
        <f t="shared" si="5"/>
        <v>24450000</v>
      </c>
      <c r="BK10" s="109">
        <f t="shared" si="5"/>
        <v>0</v>
      </c>
      <c r="BL10" s="109">
        <f t="shared" si="5"/>
        <v>0</v>
      </c>
      <c r="BM10" s="109">
        <f t="shared" si="5"/>
        <v>0</v>
      </c>
      <c r="BN10" s="109">
        <f t="shared" si="5"/>
        <v>0</v>
      </c>
      <c r="BO10" s="109">
        <f t="shared" ref="BO10:CT10" si="6">SUM(BO11:BO14)</f>
        <v>0</v>
      </c>
      <c r="BP10" s="109">
        <f t="shared" si="6"/>
        <v>0</v>
      </c>
      <c r="BQ10" s="109">
        <f t="shared" si="6"/>
        <v>0</v>
      </c>
      <c r="BR10" s="109">
        <f t="shared" si="6"/>
        <v>968000</v>
      </c>
      <c r="BS10" s="109">
        <f t="shared" si="6"/>
        <v>0</v>
      </c>
      <c r="BT10" s="109">
        <f t="shared" si="6"/>
        <v>900000</v>
      </c>
      <c r="BU10" s="109">
        <f t="shared" si="6"/>
        <v>1200000</v>
      </c>
      <c r="BV10" s="109">
        <f t="shared" si="6"/>
        <v>1200000</v>
      </c>
      <c r="BW10" s="109">
        <f t="shared" si="6"/>
        <v>0</v>
      </c>
      <c r="BX10" s="109">
        <f t="shared" si="6"/>
        <v>0</v>
      </c>
      <c r="BY10" s="109">
        <f t="shared" si="6"/>
        <v>0</v>
      </c>
      <c r="BZ10" s="109">
        <f t="shared" si="6"/>
        <v>0</v>
      </c>
      <c r="CA10" s="109">
        <f t="shared" si="6"/>
        <v>0</v>
      </c>
      <c r="CB10" s="109">
        <f t="shared" si="6"/>
        <v>0</v>
      </c>
      <c r="CC10" s="109">
        <f t="shared" si="6"/>
        <v>0</v>
      </c>
      <c r="CD10" s="109">
        <f t="shared" si="6"/>
        <v>0</v>
      </c>
      <c r="CE10" s="109">
        <f t="shared" si="6"/>
        <v>0</v>
      </c>
      <c r="CF10" s="109">
        <f t="shared" si="6"/>
        <v>1975000</v>
      </c>
      <c r="CG10" s="109">
        <f t="shared" si="6"/>
        <v>0</v>
      </c>
      <c r="CH10" s="109">
        <f t="shared" si="6"/>
        <v>0</v>
      </c>
      <c r="CI10" s="109">
        <f t="shared" si="6"/>
        <v>0</v>
      </c>
      <c r="CJ10" s="109">
        <f t="shared" si="6"/>
        <v>32354000</v>
      </c>
      <c r="CK10" s="109">
        <f t="shared" si="6"/>
        <v>0</v>
      </c>
      <c r="CL10" s="109">
        <f t="shared" si="6"/>
        <v>0</v>
      </c>
      <c r="CM10" s="109">
        <f t="shared" si="6"/>
        <v>0</v>
      </c>
      <c r="CN10" s="109">
        <f t="shared" si="6"/>
        <v>5200000</v>
      </c>
      <c r="CO10" s="109">
        <f t="shared" si="6"/>
        <v>0</v>
      </c>
      <c r="CP10" s="109">
        <f t="shared" si="6"/>
        <v>0</v>
      </c>
      <c r="CQ10" s="109">
        <f t="shared" si="6"/>
        <v>0</v>
      </c>
      <c r="CR10" s="109">
        <f t="shared" si="6"/>
        <v>0</v>
      </c>
      <c r="CS10" s="109">
        <f t="shared" si="6"/>
        <v>0</v>
      </c>
      <c r="CT10" s="109">
        <f t="shared" si="6"/>
        <v>0</v>
      </c>
      <c r="CU10" s="109">
        <f t="shared" ref="CU10:DZ10" si="7">SUM(CU11:CU14)</f>
        <v>0</v>
      </c>
      <c r="CV10" s="109">
        <f t="shared" si="7"/>
        <v>0</v>
      </c>
      <c r="CW10" s="109">
        <f t="shared" si="7"/>
        <v>0</v>
      </c>
      <c r="CX10" s="109">
        <f t="shared" si="7"/>
        <v>0</v>
      </c>
      <c r="CY10" s="109">
        <f t="shared" si="7"/>
        <v>0</v>
      </c>
      <c r="CZ10" s="109">
        <f t="shared" si="7"/>
        <v>0</v>
      </c>
      <c r="DA10" s="109">
        <f t="shared" si="7"/>
        <v>0</v>
      </c>
      <c r="DB10" s="109">
        <f t="shared" si="7"/>
        <v>0</v>
      </c>
      <c r="DC10" s="109">
        <f t="shared" si="7"/>
        <v>0</v>
      </c>
      <c r="DD10" s="109">
        <f t="shared" si="7"/>
        <v>0</v>
      </c>
      <c r="DE10" s="109">
        <f t="shared" si="7"/>
        <v>0</v>
      </c>
    </row>
    <row r="11" spans="1:115" s="81" customFormat="1" ht="12.75" customHeight="1" x14ac:dyDescent="0.2">
      <c r="A11" s="97" t="s">
        <v>102</v>
      </c>
      <c r="B11" s="96" t="s">
        <v>122</v>
      </c>
      <c r="C11" s="108">
        <v>35520000000</v>
      </c>
      <c r="D11" s="34">
        <f>SUM(E11:DE11)</f>
        <v>38293645332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0</v>
      </c>
      <c r="AT11" s="34">
        <v>0</v>
      </c>
      <c r="AU11" s="34">
        <v>0</v>
      </c>
      <c r="AV11" s="34">
        <v>0</v>
      </c>
      <c r="AW11" s="34">
        <v>0</v>
      </c>
      <c r="AX11" s="34">
        <v>0</v>
      </c>
      <c r="AY11" s="35">
        <f>[1]PENDAPATAN!P12</f>
        <v>38293645332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34">
        <v>0</v>
      </c>
      <c r="BT11" s="3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0</v>
      </c>
      <c r="CA11" s="34">
        <v>0</v>
      </c>
      <c r="CB11" s="34">
        <v>0</v>
      </c>
      <c r="CC11" s="34">
        <v>0</v>
      </c>
      <c r="CD11" s="34">
        <v>0</v>
      </c>
      <c r="CE11" s="34">
        <v>0</v>
      </c>
      <c r="CF11" s="34">
        <v>0</v>
      </c>
      <c r="CG11" s="34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34">
        <v>0</v>
      </c>
      <c r="CO11" s="34">
        <v>0</v>
      </c>
      <c r="CP11" s="34">
        <v>0</v>
      </c>
      <c r="CQ11" s="34">
        <v>0</v>
      </c>
      <c r="CR11" s="34">
        <v>0</v>
      </c>
      <c r="CS11" s="34">
        <v>0</v>
      </c>
      <c r="CT11" s="34">
        <v>0</v>
      </c>
      <c r="CU11" s="34">
        <v>0</v>
      </c>
      <c r="CV11" s="34">
        <v>0</v>
      </c>
      <c r="CW11" s="34">
        <v>0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</row>
    <row r="12" spans="1:115" s="81" customFormat="1" ht="12.75" customHeight="1" x14ac:dyDescent="0.2">
      <c r="A12" s="97" t="s">
        <v>84</v>
      </c>
      <c r="B12" s="96" t="s">
        <v>121</v>
      </c>
      <c r="C12" s="108">
        <v>24017216500</v>
      </c>
      <c r="D12" s="34">
        <f>SUM(E12:DE12)</f>
        <v>16311039256</v>
      </c>
      <c r="E12" s="34">
        <f>[1]PENDAPATAN!P101</f>
        <v>41865000</v>
      </c>
      <c r="F12" s="34">
        <f>[1]PENDAPATAN!P43</f>
        <v>5495606200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107">
        <v>0</v>
      </c>
      <c r="AG12" s="34">
        <f>[1]PENDAPATAN!P104+[1]PENDAPATAN!P105</f>
        <v>114182920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f>[1]PENDAPATAN!P50</f>
        <v>825894500</v>
      </c>
      <c r="AN12" s="34">
        <v>0</v>
      </c>
      <c r="AO12" s="34">
        <v>0</v>
      </c>
      <c r="AP12" s="34">
        <f>[1]PENDAPATAN!P56+[1]PENDAPATAN!P95+[1]PENDAPATAN!P97+[1]PENDAPATAN!P114+[1]PENDAPATAN!P116</f>
        <v>1828457500</v>
      </c>
      <c r="AQ12" s="34">
        <v>0</v>
      </c>
      <c r="AR12" s="34">
        <f>[1]PENDAPATAN!P58+[1]PENDAPATAN!P86</f>
        <v>4757328250</v>
      </c>
      <c r="AS12" s="34">
        <f>[1]PENDAPATAN!P110+[1]PENDAPATAN!P115+[1]PENDAPATAN!P117+[1]PENDAPATAN!P111</f>
        <v>2365004786</v>
      </c>
      <c r="AT12" s="34">
        <v>0</v>
      </c>
      <c r="AU12" s="34">
        <v>0</v>
      </c>
      <c r="AV12" s="34">
        <f>[1]PENDAPATAN!P92+[1]PENDAPATAN!P93+[1]PENDAPATAN!P99+[1]PENDAPATAN!P106</f>
        <v>448878100</v>
      </c>
      <c r="AW12" s="34">
        <v>0</v>
      </c>
      <c r="AX12" s="34">
        <v>0</v>
      </c>
      <c r="AY12" s="35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f>[1]PENDAPATAN!P107</f>
        <v>392000000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f>[1]PENDAPATAN!P79</f>
        <v>968000</v>
      </c>
      <c r="BS12" s="34">
        <v>0</v>
      </c>
      <c r="BT12" s="34">
        <f>[1]PENDAPATAN!P80</f>
        <v>900000</v>
      </c>
      <c r="BU12" s="34">
        <f>[1]PENDAPATAN!P81</f>
        <v>1200000</v>
      </c>
      <c r="BV12" s="34">
        <f>[1]PENDAPATAN!P102</f>
        <v>1200000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34">
        <v>0</v>
      </c>
      <c r="CE12" s="34">
        <v>0</v>
      </c>
      <c r="CF12" s="34">
        <v>0</v>
      </c>
      <c r="CG12" s="34">
        <v>0</v>
      </c>
      <c r="CH12" s="34">
        <v>0</v>
      </c>
      <c r="CI12" s="34">
        <v>0</v>
      </c>
      <c r="CJ12" s="34">
        <f>[1]PENDAPATAN!P53</f>
        <v>32354000</v>
      </c>
      <c r="CK12" s="34">
        <v>0</v>
      </c>
      <c r="CL12" s="34">
        <v>0</v>
      </c>
      <c r="CM12" s="34">
        <v>0</v>
      </c>
      <c r="CN12" s="34">
        <f>[1]PENDAPATAN!P84</f>
        <v>5200000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</row>
    <row r="13" spans="1:115" s="81" customFormat="1" ht="22.5" customHeight="1" x14ac:dyDescent="0.2">
      <c r="A13" s="97" t="s">
        <v>81</v>
      </c>
      <c r="B13" s="106" t="s">
        <v>120</v>
      </c>
      <c r="C13" s="98">
        <v>14801104000</v>
      </c>
      <c r="D13" s="34">
        <f>SUM(E13:DE13)</f>
        <v>13758155041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5">
        <f>[1]PENDAPATAN!P119</f>
        <v>13758155041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34">
        <v>0</v>
      </c>
      <c r="BT13" s="3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34">
        <v>0</v>
      </c>
      <c r="CE13" s="34">
        <v>0</v>
      </c>
      <c r="CF13" s="34">
        <v>0</v>
      </c>
      <c r="CG13" s="34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34">
        <v>0</v>
      </c>
      <c r="CO13" s="34">
        <v>0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103"/>
    </row>
    <row r="14" spans="1:115" s="81" customFormat="1" ht="12.75" customHeight="1" x14ac:dyDescent="0.2">
      <c r="A14" s="97" t="s">
        <v>99</v>
      </c>
      <c r="B14" s="96" t="s">
        <v>119</v>
      </c>
      <c r="C14" s="49">
        <v>232745014756</v>
      </c>
      <c r="D14" s="34">
        <f>SUM(E14:DE14)</f>
        <v>240412358773</v>
      </c>
      <c r="E14" s="34">
        <f>[1]PENDAPATAN!P191</f>
        <v>66043576839</v>
      </c>
      <c r="F14" s="34">
        <f>[1]PENDAPATAN!P190</f>
        <v>3402094950</v>
      </c>
      <c r="G14" s="34">
        <f>[1]PENDAPATAN!P186</f>
        <v>174024000</v>
      </c>
      <c r="H14" s="34">
        <f>[1]PENDAPATAN!P162</f>
        <v>1226113000</v>
      </c>
      <c r="I14" s="34">
        <f>[1]PENDAPATAN!P163</f>
        <v>1625051750</v>
      </c>
      <c r="J14" s="34">
        <f>[1]PENDAPATAN!P164</f>
        <v>1429282500</v>
      </c>
      <c r="K14" s="34">
        <f>[1]PENDAPATAN!P165</f>
        <v>833361650</v>
      </c>
      <c r="L14" s="34">
        <f>[1]PENDAPATAN!P166</f>
        <v>1413788400</v>
      </c>
      <c r="M14" s="34">
        <f>[1]PENDAPATAN!P167</f>
        <v>850233000</v>
      </c>
      <c r="N14" s="34">
        <f>[1]PENDAPATAN!P168</f>
        <v>689909625</v>
      </c>
      <c r="O14" s="34">
        <f>[1]PENDAPATAN!P169</f>
        <v>1296588300</v>
      </c>
      <c r="P14" s="34">
        <f>[1]PENDAPATAN!P170</f>
        <v>868786375</v>
      </c>
      <c r="Q14" s="34">
        <f>[1]PENDAPATAN!P171</f>
        <v>1356614750</v>
      </c>
      <c r="R14" s="34">
        <f>[1]PENDAPATAN!P172</f>
        <v>1211783750</v>
      </c>
      <c r="S14" s="34">
        <f>[1]PENDAPATAN!P173</f>
        <v>966091875</v>
      </c>
      <c r="T14" s="34">
        <f>[1]PENDAPATAN!P174</f>
        <v>707705875</v>
      </c>
      <c r="U14" s="34">
        <f>[1]PENDAPATAN!P175</f>
        <v>867003000</v>
      </c>
      <c r="V14" s="34">
        <f>[1]PENDAPATAN!P176</f>
        <v>2306940300</v>
      </c>
      <c r="W14" s="34">
        <f>[1]PENDAPATAN!P177</f>
        <v>834218000</v>
      </c>
      <c r="X14" s="34">
        <f>[1]PENDAPATAN!P178</f>
        <v>1207124700</v>
      </c>
      <c r="Y14" s="34">
        <f>[1]PENDAPATAN!P179</f>
        <v>701357250</v>
      </c>
      <c r="Z14" s="34">
        <f>[1]PENDAPATAN!P180</f>
        <v>1223713250</v>
      </c>
      <c r="AA14" s="34">
        <f>[1]PENDAPATAN!P181</f>
        <v>1133878500</v>
      </c>
      <c r="AB14" s="34">
        <f>[1]PENDAPATAN!P182</f>
        <v>524070000</v>
      </c>
      <c r="AC14" s="34">
        <f>[1]PENDAPATAN!P183</f>
        <v>615854500</v>
      </c>
      <c r="AD14" s="34">
        <f>[1]PENDAPATAN!P184</f>
        <v>631755600</v>
      </c>
      <c r="AE14" s="34">
        <f>[1]PENDAPATAN!P185</f>
        <v>770900750</v>
      </c>
      <c r="AF14" s="34">
        <f>[1]PENDAPATAN!P156</f>
        <v>126004609956</v>
      </c>
      <c r="AG14" s="34">
        <f>[1]PENDAPATAN!P133+[1]PENDAPATAN!P158</f>
        <v>13160000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f>[1]PENDAPATAN!P154</f>
        <v>184930000</v>
      </c>
      <c r="AO14" s="34">
        <v>0</v>
      </c>
      <c r="AP14" s="34">
        <f>[1]PENDAPATAN!P153</f>
        <v>8774900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f>[1]PENDAPATAN!P144</f>
        <v>0</v>
      </c>
      <c r="AX14" s="34">
        <v>0</v>
      </c>
      <c r="AY14" s="35">
        <f>[1]PENDAPATAN!P136+[1]PENDAPATAN!P146+[1]PENDAPATAN!P148+[1]PENDAPATAN!P187+[1]PENDAPATAN!P159+[1]PENDAPATAN!P134</f>
        <v>19262636428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f>[1]PENDAPATAN!P135</f>
        <v>24450000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34">
        <v>0</v>
      </c>
      <c r="CE14" s="34">
        <v>0</v>
      </c>
      <c r="CF14" s="34">
        <f>[1]PENDAPATAN!P160</f>
        <v>1975000</v>
      </c>
      <c r="CG14" s="34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34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105"/>
    </row>
    <row r="15" spans="1:115" ht="12.75" customHeight="1" x14ac:dyDescent="0.2">
      <c r="A15" s="102" t="s">
        <v>87</v>
      </c>
      <c r="B15" s="101" t="s">
        <v>118</v>
      </c>
      <c r="C15" s="100">
        <f t="shared" ref="C15:AH15" si="8">SUM(C16:C19)</f>
        <v>1091603341657</v>
      </c>
      <c r="D15" s="100">
        <f t="shared" si="8"/>
        <v>1077448076741</v>
      </c>
      <c r="E15" s="104">
        <f t="shared" si="8"/>
        <v>0</v>
      </c>
      <c r="F15" s="104">
        <f t="shared" si="8"/>
        <v>0</v>
      </c>
      <c r="G15" s="104">
        <f t="shared" si="8"/>
        <v>0</v>
      </c>
      <c r="H15" s="104">
        <f t="shared" si="8"/>
        <v>0</v>
      </c>
      <c r="I15" s="104">
        <f t="shared" si="8"/>
        <v>0</v>
      </c>
      <c r="J15" s="104">
        <f t="shared" si="8"/>
        <v>0</v>
      </c>
      <c r="K15" s="104">
        <f t="shared" si="8"/>
        <v>0</v>
      </c>
      <c r="L15" s="104">
        <f t="shared" si="8"/>
        <v>0</v>
      </c>
      <c r="M15" s="104">
        <f t="shared" si="8"/>
        <v>0</v>
      </c>
      <c r="N15" s="104">
        <f t="shared" si="8"/>
        <v>0</v>
      </c>
      <c r="O15" s="104">
        <f t="shared" si="8"/>
        <v>0</v>
      </c>
      <c r="P15" s="104">
        <f t="shared" si="8"/>
        <v>0</v>
      </c>
      <c r="Q15" s="104">
        <f t="shared" si="8"/>
        <v>0</v>
      </c>
      <c r="R15" s="104">
        <f t="shared" si="8"/>
        <v>0</v>
      </c>
      <c r="S15" s="104">
        <f t="shared" si="8"/>
        <v>0</v>
      </c>
      <c r="T15" s="104">
        <f t="shared" si="8"/>
        <v>0</v>
      </c>
      <c r="U15" s="104">
        <f t="shared" si="8"/>
        <v>0</v>
      </c>
      <c r="V15" s="104">
        <f t="shared" si="8"/>
        <v>0</v>
      </c>
      <c r="W15" s="104">
        <f t="shared" si="8"/>
        <v>0</v>
      </c>
      <c r="X15" s="104">
        <f t="shared" si="8"/>
        <v>0</v>
      </c>
      <c r="Y15" s="104">
        <f t="shared" si="8"/>
        <v>0</v>
      </c>
      <c r="Z15" s="104">
        <f t="shared" si="8"/>
        <v>0</v>
      </c>
      <c r="AA15" s="104">
        <f t="shared" si="8"/>
        <v>0</v>
      </c>
      <c r="AB15" s="104">
        <f t="shared" si="8"/>
        <v>0</v>
      </c>
      <c r="AC15" s="104">
        <f t="shared" si="8"/>
        <v>0</v>
      </c>
      <c r="AD15" s="104">
        <f t="shared" si="8"/>
        <v>0</v>
      </c>
      <c r="AE15" s="104">
        <f t="shared" si="8"/>
        <v>0</v>
      </c>
      <c r="AF15" s="104">
        <f t="shared" si="8"/>
        <v>0</v>
      </c>
      <c r="AG15" s="104">
        <f t="shared" si="8"/>
        <v>0</v>
      </c>
      <c r="AH15" s="104">
        <f t="shared" si="8"/>
        <v>0</v>
      </c>
      <c r="AI15" s="104">
        <f t="shared" ref="AI15:BN15" si="9">SUM(AI16:AI19)</f>
        <v>0</v>
      </c>
      <c r="AJ15" s="104">
        <f t="shared" si="9"/>
        <v>0</v>
      </c>
      <c r="AK15" s="104">
        <f t="shared" si="9"/>
        <v>0</v>
      </c>
      <c r="AL15" s="104">
        <f t="shared" si="9"/>
        <v>0</v>
      </c>
      <c r="AM15" s="104">
        <f t="shared" si="9"/>
        <v>0</v>
      </c>
      <c r="AN15" s="104">
        <f t="shared" si="9"/>
        <v>0</v>
      </c>
      <c r="AO15" s="104">
        <f t="shared" si="9"/>
        <v>0</v>
      </c>
      <c r="AP15" s="104">
        <f t="shared" si="9"/>
        <v>0</v>
      </c>
      <c r="AQ15" s="104">
        <f t="shared" si="9"/>
        <v>0</v>
      </c>
      <c r="AR15" s="104">
        <f t="shared" si="9"/>
        <v>0</v>
      </c>
      <c r="AS15" s="104">
        <f t="shared" si="9"/>
        <v>0</v>
      </c>
      <c r="AT15" s="104">
        <f t="shared" si="9"/>
        <v>0</v>
      </c>
      <c r="AU15" s="104">
        <f t="shared" si="9"/>
        <v>0</v>
      </c>
      <c r="AV15" s="104">
        <f t="shared" si="9"/>
        <v>0</v>
      </c>
      <c r="AW15" s="104">
        <f t="shared" si="9"/>
        <v>0</v>
      </c>
      <c r="AX15" s="104">
        <f t="shared" si="9"/>
        <v>0</v>
      </c>
      <c r="AY15" s="104">
        <f t="shared" si="9"/>
        <v>1077448076741</v>
      </c>
      <c r="AZ15" s="104">
        <f t="shared" si="9"/>
        <v>0</v>
      </c>
      <c r="BA15" s="104">
        <f t="shared" si="9"/>
        <v>0</v>
      </c>
      <c r="BB15" s="104">
        <f t="shared" si="9"/>
        <v>0</v>
      </c>
      <c r="BC15" s="104">
        <f t="shared" si="9"/>
        <v>0</v>
      </c>
      <c r="BD15" s="104">
        <f t="shared" si="9"/>
        <v>0</v>
      </c>
      <c r="BE15" s="104">
        <f t="shared" si="9"/>
        <v>0</v>
      </c>
      <c r="BF15" s="104">
        <f t="shared" si="9"/>
        <v>0</v>
      </c>
      <c r="BG15" s="104">
        <f t="shared" si="9"/>
        <v>0</v>
      </c>
      <c r="BH15" s="104">
        <f t="shared" si="9"/>
        <v>0</v>
      </c>
      <c r="BI15" s="104">
        <f t="shared" si="9"/>
        <v>0</v>
      </c>
      <c r="BJ15" s="104">
        <f t="shared" si="9"/>
        <v>0</v>
      </c>
      <c r="BK15" s="104">
        <f t="shared" si="9"/>
        <v>0</v>
      </c>
      <c r="BL15" s="104">
        <f t="shared" si="9"/>
        <v>0</v>
      </c>
      <c r="BM15" s="104">
        <f t="shared" si="9"/>
        <v>0</v>
      </c>
      <c r="BN15" s="104">
        <f t="shared" si="9"/>
        <v>0</v>
      </c>
      <c r="BO15" s="104">
        <f t="shared" ref="BO15:CT15" si="10">SUM(BO16:BO19)</f>
        <v>0</v>
      </c>
      <c r="BP15" s="104">
        <f t="shared" si="10"/>
        <v>0</v>
      </c>
      <c r="BQ15" s="104">
        <f t="shared" si="10"/>
        <v>0</v>
      </c>
      <c r="BR15" s="104">
        <f t="shared" si="10"/>
        <v>0</v>
      </c>
      <c r="BS15" s="104">
        <f t="shared" si="10"/>
        <v>0</v>
      </c>
      <c r="BT15" s="104">
        <f t="shared" si="10"/>
        <v>0</v>
      </c>
      <c r="BU15" s="104">
        <f t="shared" si="10"/>
        <v>0</v>
      </c>
      <c r="BV15" s="104">
        <f t="shared" si="10"/>
        <v>0</v>
      </c>
      <c r="BW15" s="104">
        <f t="shared" si="10"/>
        <v>0</v>
      </c>
      <c r="BX15" s="104">
        <f t="shared" si="10"/>
        <v>0</v>
      </c>
      <c r="BY15" s="104">
        <f t="shared" si="10"/>
        <v>0</v>
      </c>
      <c r="BZ15" s="104">
        <f t="shared" si="10"/>
        <v>0</v>
      </c>
      <c r="CA15" s="104">
        <f t="shared" si="10"/>
        <v>0</v>
      </c>
      <c r="CB15" s="104">
        <f t="shared" si="10"/>
        <v>0</v>
      </c>
      <c r="CC15" s="104">
        <f t="shared" si="10"/>
        <v>0</v>
      </c>
      <c r="CD15" s="104">
        <f t="shared" si="10"/>
        <v>0</v>
      </c>
      <c r="CE15" s="104">
        <f t="shared" si="10"/>
        <v>0</v>
      </c>
      <c r="CF15" s="104">
        <f t="shared" si="10"/>
        <v>0</v>
      </c>
      <c r="CG15" s="104">
        <f t="shared" si="10"/>
        <v>0</v>
      </c>
      <c r="CH15" s="104">
        <f t="shared" si="10"/>
        <v>0</v>
      </c>
      <c r="CI15" s="104">
        <v>0</v>
      </c>
      <c r="CJ15" s="104">
        <f t="shared" ref="CJ15:DE15" si="11">SUM(CJ16:CJ19)</f>
        <v>0</v>
      </c>
      <c r="CK15" s="104">
        <f t="shared" si="11"/>
        <v>0</v>
      </c>
      <c r="CL15" s="104">
        <f t="shared" si="11"/>
        <v>0</v>
      </c>
      <c r="CM15" s="104">
        <f t="shared" si="11"/>
        <v>0</v>
      </c>
      <c r="CN15" s="104">
        <f t="shared" si="11"/>
        <v>0</v>
      </c>
      <c r="CO15" s="104">
        <f t="shared" si="11"/>
        <v>0</v>
      </c>
      <c r="CP15" s="104">
        <f t="shared" si="11"/>
        <v>0</v>
      </c>
      <c r="CQ15" s="104">
        <f t="shared" si="11"/>
        <v>0</v>
      </c>
      <c r="CR15" s="104">
        <f t="shared" si="11"/>
        <v>0</v>
      </c>
      <c r="CS15" s="104">
        <f t="shared" si="11"/>
        <v>0</v>
      </c>
      <c r="CT15" s="104">
        <f t="shared" si="11"/>
        <v>0</v>
      </c>
      <c r="CU15" s="104">
        <f t="shared" si="11"/>
        <v>0</v>
      </c>
      <c r="CV15" s="104">
        <f t="shared" si="11"/>
        <v>0</v>
      </c>
      <c r="CW15" s="104">
        <f t="shared" si="11"/>
        <v>0</v>
      </c>
      <c r="CX15" s="104">
        <f t="shared" si="11"/>
        <v>0</v>
      </c>
      <c r="CY15" s="104">
        <f t="shared" si="11"/>
        <v>0</v>
      </c>
      <c r="CZ15" s="104">
        <f t="shared" si="11"/>
        <v>0</v>
      </c>
      <c r="DA15" s="104">
        <f t="shared" si="11"/>
        <v>0</v>
      </c>
      <c r="DB15" s="104">
        <f t="shared" si="11"/>
        <v>0</v>
      </c>
      <c r="DC15" s="104">
        <f t="shared" si="11"/>
        <v>0</v>
      </c>
      <c r="DD15" s="104">
        <f t="shared" si="11"/>
        <v>0</v>
      </c>
      <c r="DE15" s="104">
        <f t="shared" si="11"/>
        <v>0</v>
      </c>
    </row>
    <row r="16" spans="1:115" s="81" customFormat="1" ht="12.75" customHeight="1" x14ac:dyDescent="0.2">
      <c r="A16" s="97" t="s">
        <v>102</v>
      </c>
      <c r="B16" s="96" t="s">
        <v>117</v>
      </c>
      <c r="C16" s="49">
        <v>26243324000</v>
      </c>
      <c r="D16" s="34">
        <f>SUM(E16:DE16)</f>
        <v>23406803928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5">
        <f>[1]PENDAPATAN!P200</f>
        <v>23406803928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</row>
    <row r="17" spans="1:112" s="81" customFormat="1" ht="12.75" customHeight="1" x14ac:dyDescent="0.2">
      <c r="A17" s="97" t="s">
        <v>84</v>
      </c>
      <c r="B17" s="96" t="s">
        <v>116</v>
      </c>
      <c r="C17" s="49">
        <v>33434412000</v>
      </c>
      <c r="D17" s="34">
        <f>SUM(E17:DE17)</f>
        <v>32642396719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5">
        <f>[1]PENDAPATAN!P203</f>
        <v>32642396719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34">
        <v>0</v>
      </c>
      <c r="CE17" s="34">
        <v>0</v>
      </c>
      <c r="CF17" s="34">
        <v>0</v>
      </c>
      <c r="CG17" s="34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34">
        <v>0</v>
      </c>
      <c r="CO17" s="34">
        <v>0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103"/>
    </row>
    <row r="18" spans="1:112" s="81" customFormat="1" ht="12.75" customHeight="1" x14ac:dyDescent="0.2">
      <c r="A18" s="97" t="s">
        <v>81</v>
      </c>
      <c r="B18" s="96" t="s">
        <v>115</v>
      </c>
      <c r="C18" s="49">
        <v>793774297824</v>
      </c>
      <c r="D18" s="34">
        <f>SUM(E18:DE18)</f>
        <v>793801136000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5">
        <f>[1]PENDAPATAN!P210</f>
        <v>793801136000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34">
        <v>0</v>
      </c>
      <c r="CE18" s="34">
        <v>0</v>
      </c>
      <c r="CF18" s="34">
        <v>0</v>
      </c>
      <c r="CG18" s="34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34">
        <v>0</v>
      </c>
      <c r="CO18" s="34">
        <v>0</v>
      </c>
      <c r="CP18" s="34">
        <v>0</v>
      </c>
      <c r="CQ18" s="34">
        <v>0</v>
      </c>
      <c r="CR18" s="34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</row>
    <row r="19" spans="1:112" s="81" customFormat="1" ht="12.75" customHeight="1" x14ac:dyDescent="0.2">
      <c r="A19" s="97" t="s">
        <v>99</v>
      </c>
      <c r="B19" s="96" t="s">
        <v>114</v>
      </c>
      <c r="C19" s="49">
        <v>238151307833</v>
      </c>
      <c r="D19" s="34">
        <f>SUM(E19:DE19)</f>
        <v>227597740094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5">
        <f>[1]PENDAPATAN!P214</f>
        <v>227597740094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34">
        <v>0</v>
      </c>
      <c r="CE19" s="34">
        <v>0</v>
      </c>
      <c r="CF19" s="34">
        <v>0</v>
      </c>
      <c r="CG19" s="34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34">
        <v>0</v>
      </c>
      <c r="CO19" s="34">
        <v>0</v>
      </c>
      <c r="CP19" s="34">
        <v>0</v>
      </c>
      <c r="CQ19" s="34">
        <v>0</v>
      </c>
      <c r="CR19" s="34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</row>
    <row r="20" spans="1:112" ht="14.25" customHeight="1" x14ac:dyDescent="0.2">
      <c r="A20" s="102" t="s">
        <v>113</v>
      </c>
      <c r="B20" s="101" t="s">
        <v>112</v>
      </c>
      <c r="C20" s="100">
        <f t="shared" ref="C20:AH20" si="12">SUM(C21:C25)</f>
        <v>393582465758</v>
      </c>
      <c r="D20" s="100">
        <f t="shared" si="12"/>
        <v>393877373740</v>
      </c>
      <c r="E20" s="100">
        <f t="shared" si="12"/>
        <v>0</v>
      </c>
      <c r="F20" s="100">
        <f t="shared" si="12"/>
        <v>0</v>
      </c>
      <c r="G20" s="100">
        <f t="shared" si="12"/>
        <v>0</v>
      </c>
      <c r="H20" s="100">
        <f t="shared" si="12"/>
        <v>0</v>
      </c>
      <c r="I20" s="100">
        <f t="shared" si="12"/>
        <v>0</v>
      </c>
      <c r="J20" s="100">
        <f t="shared" si="12"/>
        <v>0</v>
      </c>
      <c r="K20" s="100">
        <f t="shared" si="12"/>
        <v>0</v>
      </c>
      <c r="L20" s="100">
        <f t="shared" si="12"/>
        <v>0</v>
      </c>
      <c r="M20" s="100">
        <f t="shared" si="12"/>
        <v>0</v>
      </c>
      <c r="N20" s="100">
        <f t="shared" si="12"/>
        <v>0</v>
      </c>
      <c r="O20" s="100">
        <f t="shared" si="12"/>
        <v>0</v>
      </c>
      <c r="P20" s="100">
        <f t="shared" si="12"/>
        <v>0</v>
      </c>
      <c r="Q20" s="100">
        <f t="shared" si="12"/>
        <v>0</v>
      </c>
      <c r="R20" s="100">
        <f t="shared" si="12"/>
        <v>0</v>
      </c>
      <c r="S20" s="100">
        <f t="shared" si="12"/>
        <v>0</v>
      </c>
      <c r="T20" s="100">
        <f t="shared" si="12"/>
        <v>0</v>
      </c>
      <c r="U20" s="100">
        <f t="shared" si="12"/>
        <v>0</v>
      </c>
      <c r="V20" s="100">
        <f t="shared" si="12"/>
        <v>0</v>
      </c>
      <c r="W20" s="100">
        <f t="shared" si="12"/>
        <v>0</v>
      </c>
      <c r="X20" s="100">
        <f t="shared" si="12"/>
        <v>0</v>
      </c>
      <c r="Y20" s="100">
        <f t="shared" si="12"/>
        <v>0</v>
      </c>
      <c r="Z20" s="100">
        <f t="shared" si="12"/>
        <v>0</v>
      </c>
      <c r="AA20" s="100">
        <f t="shared" si="12"/>
        <v>0</v>
      </c>
      <c r="AB20" s="100">
        <f t="shared" si="12"/>
        <v>0</v>
      </c>
      <c r="AC20" s="100">
        <f t="shared" si="12"/>
        <v>0</v>
      </c>
      <c r="AD20" s="100">
        <f t="shared" si="12"/>
        <v>0</v>
      </c>
      <c r="AE20" s="100">
        <f t="shared" si="12"/>
        <v>0</v>
      </c>
      <c r="AF20" s="100">
        <f t="shared" si="12"/>
        <v>0</v>
      </c>
      <c r="AG20" s="100">
        <f t="shared" si="12"/>
        <v>0</v>
      </c>
      <c r="AH20" s="100">
        <f t="shared" si="12"/>
        <v>0</v>
      </c>
      <c r="AI20" s="100">
        <f t="shared" ref="AI20:BN20" si="13">SUM(AI21:AI25)</f>
        <v>0</v>
      </c>
      <c r="AJ20" s="100">
        <f t="shared" si="13"/>
        <v>0</v>
      </c>
      <c r="AK20" s="100">
        <f t="shared" si="13"/>
        <v>0</v>
      </c>
      <c r="AL20" s="100">
        <f t="shared" si="13"/>
        <v>0</v>
      </c>
      <c r="AM20" s="100">
        <f t="shared" si="13"/>
        <v>0</v>
      </c>
      <c r="AN20" s="100">
        <f t="shared" si="13"/>
        <v>0</v>
      </c>
      <c r="AO20" s="100">
        <f t="shared" si="13"/>
        <v>0</v>
      </c>
      <c r="AP20" s="100">
        <f t="shared" si="13"/>
        <v>0</v>
      </c>
      <c r="AQ20" s="100">
        <f t="shared" si="13"/>
        <v>0</v>
      </c>
      <c r="AR20" s="100">
        <f t="shared" si="13"/>
        <v>0</v>
      </c>
      <c r="AS20" s="100">
        <f t="shared" si="13"/>
        <v>0</v>
      </c>
      <c r="AT20" s="100">
        <f t="shared" si="13"/>
        <v>0</v>
      </c>
      <c r="AU20" s="100">
        <f t="shared" si="13"/>
        <v>0</v>
      </c>
      <c r="AV20" s="100">
        <f t="shared" si="13"/>
        <v>0</v>
      </c>
      <c r="AW20" s="100">
        <f t="shared" si="13"/>
        <v>0</v>
      </c>
      <c r="AX20" s="100">
        <f t="shared" si="13"/>
        <v>0</v>
      </c>
      <c r="AY20" s="100">
        <f t="shared" si="13"/>
        <v>393877373740</v>
      </c>
      <c r="AZ20" s="100">
        <f t="shared" si="13"/>
        <v>0</v>
      </c>
      <c r="BA20" s="100">
        <f t="shared" si="13"/>
        <v>0</v>
      </c>
      <c r="BB20" s="100">
        <f t="shared" si="13"/>
        <v>0</v>
      </c>
      <c r="BC20" s="100">
        <f t="shared" si="13"/>
        <v>0</v>
      </c>
      <c r="BD20" s="100">
        <f t="shared" si="13"/>
        <v>0</v>
      </c>
      <c r="BE20" s="100">
        <f t="shared" si="13"/>
        <v>0</v>
      </c>
      <c r="BF20" s="100">
        <f t="shared" si="13"/>
        <v>0</v>
      </c>
      <c r="BG20" s="100">
        <f t="shared" si="13"/>
        <v>0</v>
      </c>
      <c r="BH20" s="100">
        <f t="shared" si="13"/>
        <v>0</v>
      </c>
      <c r="BI20" s="100">
        <f t="shared" si="13"/>
        <v>0</v>
      </c>
      <c r="BJ20" s="100">
        <f t="shared" si="13"/>
        <v>0</v>
      </c>
      <c r="BK20" s="100">
        <f t="shared" si="13"/>
        <v>0</v>
      </c>
      <c r="BL20" s="100">
        <f t="shared" si="13"/>
        <v>0</v>
      </c>
      <c r="BM20" s="100">
        <f t="shared" si="13"/>
        <v>0</v>
      </c>
      <c r="BN20" s="100">
        <f t="shared" si="13"/>
        <v>0</v>
      </c>
      <c r="BO20" s="100">
        <f t="shared" ref="BO20:CT20" si="14">SUM(BO21:BO25)</f>
        <v>0</v>
      </c>
      <c r="BP20" s="100">
        <f t="shared" si="14"/>
        <v>0</v>
      </c>
      <c r="BQ20" s="100">
        <f t="shared" si="14"/>
        <v>0</v>
      </c>
      <c r="BR20" s="100">
        <f t="shared" si="14"/>
        <v>0</v>
      </c>
      <c r="BS20" s="100">
        <f t="shared" si="14"/>
        <v>0</v>
      </c>
      <c r="BT20" s="100">
        <f t="shared" si="14"/>
        <v>0</v>
      </c>
      <c r="BU20" s="100">
        <f t="shared" si="14"/>
        <v>0</v>
      </c>
      <c r="BV20" s="100">
        <f t="shared" si="14"/>
        <v>0</v>
      </c>
      <c r="BW20" s="100">
        <f t="shared" si="14"/>
        <v>0</v>
      </c>
      <c r="BX20" s="100">
        <f t="shared" si="14"/>
        <v>0</v>
      </c>
      <c r="BY20" s="100">
        <f t="shared" si="14"/>
        <v>0</v>
      </c>
      <c r="BZ20" s="100">
        <f t="shared" si="14"/>
        <v>0</v>
      </c>
      <c r="CA20" s="100">
        <f t="shared" si="14"/>
        <v>0</v>
      </c>
      <c r="CB20" s="100">
        <f t="shared" si="14"/>
        <v>0</v>
      </c>
      <c r="CC20" s="100">
        <f t="shared" si="14"/>
        <v>0</v>
      </c>
      <c r="CD20" s="100">
        <f t="shared" si="14"/>
        <v>0</v>
      </c>
      <c r="CE20" s="100">
        <f t="shared" si="14"/>
        <v>0</v>
      </c>
      <c r="CF20" s="100">
        <f t="shared" si="14"/>
        <v>0</v>
      </c>
      <c r="CG20" s="100">
        <f t="shared" si="14"/>
        <v>0</v>
      </c>
      <c r="CH20" s="100">
        <f t="shared" si="14"/>
        <v>0</v>
      </c>
      <c r="CI20" s="100">
        <f t="shared" si="14"/>
        <v>0</v>
      </c>
      <c r="CJ20" s="100">
        <f t="shared" si="14"/>
        <v>0</v>
      </c>
      <c r="CK20" s="100">
        <f t="shared" si="14"/>
        <v>0</v>
      </c>
      <c r="CL20" s="100">
        <f t="shared" si="14"/>
        <v>0</v>
      </c>
      <c r="CM20" s="100">
        <f t="shared" si="14"/>
        <v>0</v>
      </c>
      <c r="CN20" s="100">
        <f t="shared" si="14"/>
        <v>0</v>
      </c>
      <c r="CO20" s="100">
        <f t="shared" si="14"/>
        <v>0</v>
      </c>
      <c r="CP20" s="100">
        <f t="shared" si="14"/>
        <v>0</v>
      </c>
      <c r="CQ20" s="100">
        <f t="shared" si="14"/>
        <v>0</v>
      </c>
      <c r="CR20" s="100">
        <f t="shared" si="14"/>
        <v>0</v>
      </c>
      <c r="CS20" s="100">
        <f t="shared" si="14"/>
        <v>0</v>
      </c>
      <c r="CT20" s="100">
        <f t="shared" si="14"/>
        <v>0</v>
      </c>
      <c r="CU20" s="100">
        <f t="shared" ref="CU20:DZ20" si="15">SUM(CU21:CU25)</f>
        <v>0</v>
      </c>
      <c r="CV20" s="100">
        <f t="shared" si="15"/>
        <v>0</v>
      </c>
      <c r="CW20" s="100">
        <f t="shared" si="15"/>
        <v>0</v>
      </c>
      <c r="CX20" s="100">
        <f t="shared" si="15"/>
        <v>0</v>
      </c>
      <c r="CY20" s="100">
        <f t="shared" si="15"/>
        <v>0</v>
      </c>
      <c r="CZ20" s="100">
        <f t="shared" si="15"/>
        <v>0</v>
      </c>
      <c r="DA20" s="100">
        <f t="shared" si="15"/>
        <v>0</v>
      </c>
      <c r="DB20" s="100">
        <f t="shared" si="15"/>
        <v>0</v>
      </c>
      <c r="DC20" s="100">
        <f t="shared" si="15"/>
        <v>0</v>
      </c>
      <c r="DD20" s="100">
        <f t="shared" si="15"/>
        <v>0</v>
      </c>
      <c r="DE20" s="100">
        <f t="shared" si="15"/>
        <v>0</v>
      </c>
    </row>
    <row r="21" spans="1:112" ht="12.75" customHeight="1" x14ac:dyDescent="0.2">
      <c r="A21" s="97" t="s">
        <v>102</v>
      </c>
      <c r="B21" s="96" t="s">
        <v>111</v>
      </c>
      <c r="C21" s="99">
        <v>1350000000</v>
      </c>
      <c r="D21" s="34">
        <f>SUM(E21:DE21)</f>
        <v>1427200740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5">
        <f>[1]PENDAPATAN!P244</f>
        <v>1427200740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34">
        <v>0</v>
      </c>
      <c r="CE21" s="34">
        <v>0</v>
      </c>
      <c r="CF21" s="34">
        <v>0</v>
      </c>
      <c r="CG21" s="34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34">
        <v>0</v>
      </c>
      <c r="CO21" s="34">
        <v>0</v>
      </c>
      <c r="CP21" s="34">
        <v>0</v>
      </c>
      <c r="CQ21" s="34">
        <v>0</v>
      </c>
      <c r="CR21" s="34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</row>
    <row r="22" spans="1:112" s="81" customFormat="1" ht="12.75" customHeight="1" x14ac:dyDescent="0.2">
      <c r="A22" s="97" t="s">
        <v>84</v>
      </c>
      <c r="B22" s="96" t="s">
        <v>110</v>
      </c>
      <c r="C22" s="98">
        <v>92188409758</v>
      </c>
      <c r="D22" s="34">
        <f>SUM(E22:DE22)</f>
        <v>92719259000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5">
        <f>[1]PENDAPATAN!P247</f>
        <v>92719259000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34">
        <v>0</v>
      </c>
      <c r="CE22" s="34">
        <v>0</v>
      </c>
      <c r="CF22" s="34">
        <v>0</v>
      </c>
      <c r="CG22" s="34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34">
        <v>0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</row>
    <row r="23" spans="1:112" s="81" customFormat="1" ht="12.75" customHeight="1" x14ac:dyDescent="0.2">
      <c r="A23" s="97" t="s">
        <v>81</v>
      </c>
      <c r="B23" s="96" t="s">
        <v>109</v>
      </c>
      <c r="C23" s="98">
        <v>50197943000</v>
      </c>
      <c r="D23" s="34">
        <f>SUM(E23:DE23)</f>
        <v>50197943000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5">
        <f>[1]PENDAPATAN!P257</f>
        <v>50197943000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34">
        <v>0</v>
      </c>
      <c r="BT23" s="3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34">
        <v>0</v>
      </c>
      <c r="CE23" s="34">
        <v>0</v>
      </c>
      <c r="CF23" s="34">
        <v>0</v>
      </c>
      <c r="CG23" s="34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34">
        <v>0</v>
      </c>
      <c r="CO23" s="34">
        <v>0</v>
      </c>
      <c r="CP23" s="34">
        <v>0</v>
      </c>
      <c r="CQ23" s="34">
        <v>0</v>
      </c>
      <c r="CR23" s="34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</row>
    <row r="24" spans="1:112" s="81" customFormat="1" ht="12.75" customHeight="1" x14ac:dyDescent="0.2">
      <c r="A24" s="97" t="s">
        <v>99</v>
      </c>
      <c r="B24" s="96" t="s">
        <v>108</v>
      </c>
      <c r="C24" s="95">
        <v>42394390000</v>
      </c>
      <c r="D24" s="34">
        <f>SUM(E24:DE24)</f>
        <v>42081248000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3">
        <v>0</v>
      </c>
      <c r="AH24" s="93">
        <v>0</v>
      </c>
      <c r="AI24" s="93">
        <v>0</v>
      </c>
      <c r="AJ24" s="93">
        <v>0</v>
      </c>
      <c r="AK24" s="93">
        <v>0</v>
      </c>
      <c r="AL24" s="93">
        <v>0</v>
      </c>
      <c r="AM24" s="93">
        <v>0</v>
      </c>
      <c r="AN24" s="93">
        <v>0</v>
      </c>
      <c r="AO24" s="93">
        <v>0</v>
      </c>
      <c r="AP24" s="93">
        <v>0</v>
      </c>
      <c r="AQ24" s="93">
        <v>0</v>
      </c>
      <c r="AR24" s="93">
        <v>0</v>
      </c>
      <c r="AS24" s="93">
        <v>0</v>
      </c>
      <c r="AT24" s="93">
        <v>0</v>
      </c>
      <c r="AU24" s="93">
        <v>0</v>
      </c>
      <c r="AV24" s="93">
        <v>0</v>
      </c>
      <c r="AW24" s="93">
        <v>0</v>
      </c>
      <c r="AX24" s="93">
        <v>0</v>
      </c>
      <c r="AY24" s="94">
        <f>[1]PENDAPATAN!P262</f>
        <v>42081248000</v>
      </c>
      <c r="AZ24" s="93">
        <v>0</v>
      </c>
      <c r="BA24" s="93">
        <v>0</v>
      </c>
      <c r="BB24" s="93">
        <v>0</v>
      </c>
      <c r="BC24" s="93">
        <v>0</v>
      </c>
      <c r="BD24" s="93">
        <v>0</v>
      </c>
      <c r="BE24" s="93">
        <v>0</v>
      </c>
      <c r="BF24" s="93">
        <v>0</v>
      </c>
      <c r="BG24" s="93">
        <v>0</v>
      </c>
      <c r="BH24" s="93">
        <v>0</v>
      </c>
      <c r="BI24" s="93">
        <v>0</v>
      </c>
      <c r="BJ24" s="93">
        <v>0</v>
      </c>
      <c r="BK24" s="93">
        <v>0</v>
      </c>
      <c r="BL24" s="93">
        <v>0</v>
      </c>
      <c r="BM24" s="93">
        <v>0</v>
      </c>
      <c r="BN24" s="93">
        <v>0</v>
      </c>
      <c r="BO24" s="93">
        <v>0</v>
      </c>
      <c r="BP24" s="93">
        <v>0</v>
      </c>
      <c r="BQ24" s="93">
        <v>0</v>
      </c>
      <c r="BR24" s="93">
        <v>0</v>
      </c>
      <c r="BS24" s="93">
        <v>0</v>
      </c>
      <c r="BT24" s="93">
        <v>0</v>
      </c>
      <c r="BU24" s="93">
        <v>0</v>
      </c>
      <c r="BV24" s="93">
        <v>0</v>
      </c>
      <c r="BW24" s="93">
        <v>0</v>
      </c>
      <c r="BX24" s="93">
        <v>0</v>
      </c>
      <c r="BY24" s="93">
        <v>0</v>
      </c>
      <c r="BZ24" s="93">
        <v>0</v>
      </c>
      <c r="CA24" s="93">
        <v>0</v>
      </c>
      <c r="CB24" s="93">
        <v>0</v>
      </c>
      <c r="CC24" s="93">
        <v>0</v>
      </c>
      <c r="CD24" s="93">
        <v>0</v>
      </c>
      <c r="CE24" s="93">
        <v>0</v>
      </c>
      <c r="CF24" s="93">
        <v>0</v>
      </c>
      <c r="CG24" s="93">
        <v>0</v>
      </c>
      <c r="CH24" s="93">
        <v>0</v>
      </c>
      <c r="CI24" s="93">
        <v>0</v>
      </c>
      <c r="CJ24" s="93">
        <v>0</v>
      </c>
      <c r="CK24" s="93">
        <v>0</v>
      </c>
      <c r="CL24" s="93">
        <v>0</v>
      </c>
      <c r="CM24" s="93">
        <v>0</v>
      </c>
      <c r="CN24" s="93">
        <v>0</v>
      </c>
      <c r="CO24" s="93">
        <v>0</v>
      </c>
      <c r="CP24" s="93">
        <v>0</v>
      </c>
      <c r="CQ24" s="93">
        <v>0</v>
      </c>
      <c r="CR24" s="93">
        <v>0</v>
      </c>
      <c r="CS24" s="93">
        <v>0</v>
      </c>
      <c r="CT24" s="93">
        <v>0</v>
      </c>
      <c r="CU24" s="93">
        <v>0</v>
      </c>
      <c r="CV24" s="93">
        <v>0</v>
      </c>
      <c r="CW24" s="93">
        <v>0</v>
      </c>
      <c r="CX24" s="93">
        <v>0</v>
      </c>
      <c r="CY24" s="93">
        <v>0</v>
      </c>
      <c r="CZ24" s="93">
        <v>0</v>
      </c>
      <c r="DA24" s="93">
        <v>0</v>
      </c>
      <c r="DB24" s="93">
        <v>0</v>
      </c>
      <c r="DC24" s="93">
        <v>0</v>
      </c>
      <c r="DD24" s="93">
        <v>0</v>
      </c>
      <c r="DE24" s="93">
        <v>0</v>
      </c>
    </row>
    <row r="25" spans="1:112" s="81" customFormat="1" ht="12.75" customHeight="1" x14ac:dyDescent="0.2">
      <c r="A25" s="92" t="s">
        <v>97</v>
      </c>
      <c r="B25" s="91" t="s">
        <v>107</v>
      </c>
      <c r="C25" s="90">
        <v>207451723000</v>
      </c>
      <c r="D25" s="34">
        <f>SUM(E25:DE25)</f>
        <v>207451723000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88">
        <v>0</v>
      </c>
      <c r="AC25" s="88">
        <v>0</v>
      </c>
      <c r="AD25" s="88">
        <v>0</v>
      </c>
      <c r="AE25" s="88">
        <v>0</v>
      </c>
      <c r="AF25" s="88">
        <v>0</v>
      </c>
      <c r="AG25" s="88">
        <v>0</v>
      </c>
      <c r="AH25" s="88">
        <v>0</v>
      </c>
      <c r="AI25" s="88">
        <v>0</v>
      </c>
      <c r="AJ25" s="88">
        <v>0</v>
      </c>
      <c r="AK25" s="88">
        <v>0</v>
      </c>
      <c r="AL25" s="88">
        <v>0</v>
      </c>
      <c r="AM25" s="88">
        <v>0</v>
      </c>
      <c r="AN25" s="88">
        <v>0</v>
      </c>
      <c r="AO25" s="88">
        <v>0</v>
      </c>
      <c r="AP25" s="88">
        <v>0</v>
      </c>
      <c r="AQ25" s="88">
        <v>0</v>
      </c>
      <c r="AR25" s="88">
        <v>0</v>
      </c>
      <c r="AS25" s="88">
        <v>0</v>
      </c>
      <c r="AT25" s="88">
        <v>0</v>
      </c>
      <c r="AU25" s="88">
        <v>0</v>
      </c>
      <c r="AV25" s="88">
        <v>0</v>
      </c>
      <c r="AW25" s="88">
        <v>0</v>
      </c>
      <c r="AX25" s="88">
        <v>0</v>
      </c>
      <c r="AY25" s="89">
        <f>[1]PENDAPATAN!P265</f>
        <v>207451723000</v>
      </c>
      <c r="AZ25" s="88">
        <v>0</v>
      </c>
      <c r="BA25" s="88">
        <v>0</v>
      </c>
      <c r="BB25" s="88">
        <v>0</v>
      </c>
      <c r="BC25" s="88">
        <v>0</v>
      </c>
      <c r="BD25" s="88">
        <v>0</v>
      </c>
      <c r="BE25" s="88">
        <v>0</v>
      </c>
      <c r="BF25" s="88">
        <v>0</v>
      </c>
      <c r="BG25" s="88">
        <v>0</v>
      </c>
      <c r="BH25" s="88">
        <v>0</v>
      </c>
      <c r="BI25" s="88">
        <v>0</v>
      </c>
      <c r="BJ25" s="88">
        <v>0</v>
      </c>
      <c r="BK25" s="88">
        <v>0</v>
      </c>
      <c r="BL25" s="88">
        <v>0</v>
      </c>
      <c r="BM25" s="88">
        <v>0</v>
      </c>
      <c r="BN25" s="88">
        <v>0</v>
      </c>
      <c r="BO25" s="88">
        <v>0</v>
      </c>
      <c r="BP25" s="88">
        <v>0</v>
      </c>
      <c r="BQ25" s="88">
        <v>0</v>
      </c>
      <c r="BR25" s="88">
        <v>0</v>
      </c>
      <c r="BS25" s="88">
        <v>0</v>
      </c>
      <c r="BT25" s="88">
        <v>0</v>
      </c>
      <c r="BU25" s="88">
        <v>0</v>
      </c>
      <c r="BV25" s="88">
        <v>0</v>
      </c>
      <c r="BW25" s="88">
        <v>0</v>
      </c>
      <c r="BX25" s="88">
        <v>0</v>
      </c>
      <c r="BY25" s="88">
        <v>0</v>
      </c>
      <c r="BZ25" s="88">
        <v>0</v>
      </c>
      <c r="CA25" s="88">
        <v>0</v>
      </c>
      <c r="CB25" s="88">
        <v>0</v>
      </c>
      <c r="CC25" s="88">
        <v>0</v>
      </c>
      <c r="CD25" s="88">
        <v>0</v>
      </c>
      <c r="CE25" s="88">
        <v>0</v>
      </c>
      <c r="CF25" s="88">
        <v>0</v>
      </c>
      <c r="CG25" s="88">
        <v>0</v>
      </c>
      <c r="CH25" s="88">
        <v>0</v>
      </c>
      <c r="CI25" s="88">
        <v>0</v>
      </c>
      <c r="CJ25" s="88">
        <v>0</v>
      </c>
      <c r="CK25" s="88">
        <v>0</v>
      </c>
      <c r="CL25" s="88">
        <v>0</v>
      </c>
      <c r="CM25" s="88">
        <v>0</v>
      </c>
      <c r="CN25" s="88">
        <v>0</v>
      </c>
      <c r="CO25" s="88">
        <v>0</v>
      </c>
      <c r="CP25" s="88">
        <v>0</v>
      </c>
      <c r="CQ25" s="88">
        <v>0</v>
      </c>
      <c r="CR25" s="88">
        <v>0</v>
      </c>
      <c r="CS25" s="88">
        <v>0</v>
      </c>
      <c r="CT25" s="88">
        <v>0</v>
      </c>
      <c r="CU25" s="88">
        <v>0</v>
      </c>
      <c r="CV25" s="88">
        <v>0</v>
      </c>
      <c r="CW25" s="88">
        <v>0</v>
      </c>
      <c r="CX25" s="88">
        <v>0</v>
      </c>
      <c r="CY25" s="88">
        <v>0</v>
      </c>
      <c r="CZ25" s="88">
        <v>0</v>
      </c>
      <c r="DA25" s="88">
        <v>0</v>
      </c>
      <c r="DB25" s="88">
        <v>0</v>
      </c>
      <c r="DC25" s="88">
        <v>0</v>
      </c>
      <c r="DD25" s="88">
        <v>0</v>
      </c>
      <c r="DE25" s="88">
        <v>0</v>
      </c>
    </row>
    <row r="26" spans="1:112" s="81" customFormat="1" ht="4.5" customHeight="1" x14ac:dyDescent="0.2">
      <c r="A26" s="87"/>
      <c r="B26" s="86"/>
      <c r="C26" s="85"/>
      <c r="D26" s="82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2"/>
      <c r="AG26" s="83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4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3"/>
      <c r="BL26" s="82"/>
      <c r="BM26" s="82"/>
      <c r="BN26" s="83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3"/>
      <c r="CV26" s="82"/>
      <c r="CW26" s="82"/>
      <c r="CX26" s="82"/>
      <c r="CY26" s="82"/>
      <c r="CZ26" s="82"/>
      <c r="DA26" s="82"/>
      <c r="DB26" s="82"/>
      <c r="DC26" s="83"/>
      <c r="DD26" s="82"/>
      <c r="DE26" s="82"/>
    </row>
    <row r="27" spans="1:112" ht="15.75" customHeight="1" x14ac:dyDescent="0.2">
      <c r="A27" s="80" t="s">
        <v>106</v>
      </c>
      <c r="B27" s="79" t="s">
        <v>105</v>
      </c>
      <c r="C27" s="78">
        <f>SUM(C29+C40)</f>
        <v>1851463845554</v>
      </c>
      <c r="D27" s="75">
        <f t="shared" ref="D27:AI27" si="16">D29+D40</f>
        <v>1768603453497</v>
      </c>
      <c r="E27" s="75">
        <f t="shared" si="16"/>
        <v>515617267819</v>
      </c>
      <c r="F27" s="75">
        <f t="shared" si="16"/>
        <v>92895551689</v>
      </c>
      <c r="G27" s="75">
        <f t="shared" si="16"/>
        <v>669478365</v>
      </c>
      <c r="H27" s="75">
        <f t="shared" si="16"/>
        <v>1661783355</v>
      </c>
      <c r="I27" s="75">
        <f t="shared" si="16"/>
        <v>1941070626</v>
      </c>
      <c r="J27" s="75">
        <f t="shared" si="16"/>
        <v>1745017574</v>
      </c>
      <c r="K27" s="75">
        <f t="shared" si="16"/>
        <v>1169220365</v>
      </c>
      <c r="L27" s="75">
        <f t="shared" si="16"/>
        <v>2039570325</v>
      </c>
      <c r="M27" s="75">
        <f t="shared" si="16"/>
        <v>1145822340</v>
      </c>
      <c r="N27" s="75">
        <f t="shared" si="16"/>
        <v>1062506245</v>
      </c>
      <c r="O27" s="75">
        <f t="shared" si="16"/>
        <v>1219273104</v>
      </c>
      <c r="P27" s="75">
        <f t="shared" si="16"/>
        <v>1227292667</v>
      </c>
      <c r="Q27" s="75">
        <f t="shared" si="16"/>
        <v>1914120334</v>
      </c>
      <c r="R27" s="75">
        <f t="shared" si="16"/>
        <v>1893826213</v>
      </c>
      <c r="S27" s="75">
        <f t="shared" si="16"/>
        <v>1512084039</v>
      </c>
      <c r="T27" s="75">
        <f t="shared" si="16"/>
        <v>1173444473</v>
      </c>
      <c r="U27" s="75">
        <f t="shared" si="16"/>
        <v>1325367854</v>
      </c>
      <c r="V27" s="75">
        <f t="shared" si="16"/>
        <v>2955239275</v>
      </c>
      <c r="W27" s="75">
        <f t="shared" si="16"/>
        <v>1372555059</v>
      </c>
      <c r="X27" s="75">
        <f t="shared" si="16"/>
        <v>1597154134</v>
      </c>
      <c r="Y27" s="75">
        <f t="shared" si="16"/>
        <v>893461516</v>
      </c>
      <c r="Z27" s="77">
        <f t="shared" si="16"/>
        <v>1757977356</v>
      </c>
      <c r="AA27" s="75">
        <f t="shared" si="16"/>
        <v>1672471203</v>
      </c>
      <c r="AB27" s="75">
        <f t="shared" si="16"/>
        <v>869736094</v>
      </c>
      <c r="AC27" s="75">
        <f t="shared" si="16"/>
        <v>889150230</v>
      </c>
      <c r="AD27" s="75">
        <f t="shared" si="16"/>
        <v>945938509</v>
      </c>
      <c r="AE27" s="75">
        <f t="shared" si="16"/>
        <v>1196193335</v>
      </c>
      <c r="AF27" s="75">
        <f t="shared" si="16"/>
        <v>199984699635</v>
      </c>
      <c r="AG27" s="77">
        <f t="shared" si="16"/>
        <v>168077333782</v>
      </c>
      <c r="AH27" s="77">
        <f t="shared" si="16"/>
        <v>6576990130</v>
      </c>
      <c r="AI27" s="77">
        <f t="shared" si="16"/>
        <v>6676939159</v>
      </c>
      <c r="AJ27" s="77">
        <f t="shared" ref="AJ27:BO27" si="17">AJ29+AJ40</f>
        <v>7084735492</v>
      </c>
      <c r="AK27" s="77">
        <f t="shared" si="17"/>
        <v>12590125292</v>
      </c>
      <c r="AL27" s="77">
        <f t="shared" si="17"/>
        <v>29563164159</v>
      </c>
      <c r="AM27" s="77">
        <f t="shared" si="17"/>
        <v>16989947368</v>
      </c>
      <c r="AN27" s="77">
        <f t="shared" si="17"/>
        <v>8848995116</v>
      </c>
      <c r="AO27" s="77">
        <f t="shared" si="17"/>
        <v>6583708706</v>
      </c>
      <c r="AP27" s="77">
        <f t="shared" si="17"/>
        <v>6981139459</v>
      </c>
      <c r="AQ27" s="77">
        <f t="shared" si="17"/>
        <v>4213227285</v>
      </c>
      <c r="AR27" s="77">
        <f t="shared" si="17"/>
        <v>15877893973</v>
      </c>
      <c r="AS27" s="77">
        <f t="shared" si="17"/>
        <v>3890004644</v>
      </c>
      <c r="AT27" s="77">
        <f t="shared" si="17"/>
        <v>5316633743</v>
      </c>
      <c r="AU27" s="77">
        <f t="shared" si="17"/>
        <v>4588575409</v>
      </c>
      <c r="AV27" s="77">
        <f t="shared" si="17"/>
        <v>7916092960</v>
      </c>
      <c r="AW27" s="77">
        <f t="shared" si="17"/>
        <v>4218297604</v>
      </c>
      <c r="AX27" s="77">
        <f t="shared" si="17"/>
        <v>12878078437</v>
      </c>
      <c r="AY27" s="76">
        <f t="shared" si="17"/>
        <v>423818428830</v>
      </c>
      <c r="AZ27" s="75">
        <f t="shared" si="17"/>
        <v>7993625090</v>
      </c>
      <c r="BA27" s="75">
        <f t="shared" si="17"/>
        <v>760222983</v>
      </c>
      <c r="BB27" s="75">
        <f t="shared" si="17"/>
        <v>1031677000</v>
      </c>
      <c r="BC27" s="75">
        <f t="shared" si="17"/>
        <v>425027800</v>
      </c>
      <c r="BD27" s="75">
        <f t="shared" si="17"/>
        <v>1986959113</v>
      </c>
      <c r="BE27" s="75">
        <f t="shared" si="17"/>
        <v>1370797641</v>
      </c>
      <c r="BF27" s="75">
        <f t="shared" si="17"/>
        <v>658358900</v>
      </c>
      <c r="BG27" s="75">
        <f t="shared" si="17"/>
        <v>3248883999</v>
      </c>
      <c r="BH27" s="75">
        <f t="shared" si="17"/>
        <v>34182395113</v>
      </c>
      <c r="BI27" s="75">
        <f t="shared" si="17"/>
        <v>1580531456</v>
      </c>
      <c r="BJ27" s="75">
        <f t="shared" si="17"/>
        <v>11620496167</v>
      </c>
      <c r="BK27" s="75">
        <f t="shared" si="17"/>
        <v>17710305645</v>
      </c>
      <c r="BL27" s="75">
        <f t="shared" si="17"/>
        <v>12725547021</v>
      </c>
      <c r="BM27" s="75">
        <f t="shared" si="17"/>
        <v>7436455486</v>
      </c>
      <c r="BN27" s="75">
        <f t="shared" si="17"/>
        <v>1722262579</v>
      </c>
      <c r="BO27" s="75">
        <f t="shared" si="17"/>
        <v>11584715794</v>
      </c>
      <c r="BP27" s="75">
        <f t="shared" ref="BP27:CU27" si="18">BP29+BP40</f>
        <v>505077962</v>
      </c>
      <c r="BQ27" s="75">
        <f t="shared" si="18"/>
        <v>701133146</v>
      </c>
      <c r="BR27" s="75">
        <f t="shared" si="18"/>
        <v>580903999</v>
      </c>
      <c r="BS27" s="75">
        <f t="shared" si="18"/>
        <v>525827537</v>
      </c>
      <c r="BT27" s="75">
        <f t="shared" si="18"/>
        <v>732638821</v>
      </c>
      <c r="BU27" s="75">
        <f t="shared" si="18"/>
        <v>803252437</v>
      </c>
      <c r="BV27" s="75">
        <f t="shared" si="18"/>
        <v>479076062</v>
      </c>
      <c r="BW27" s="75">
        <f t="shared" si="18"/>
        <v>664970786</v>
      </c>
      <c r="BX27" s="75">
        <f t="shared" si="18"/>
        <v>670458143</v>
      </c>
      <c r="BY27" s="75">
        <f t="shared" si="18"/>
        <v>832725191</v>
      </c>
      <c r="BZ27" s="75">
        <f t="shared" si="18"/>
        <v>827538205</v>
      </c>
      <c r="CA27" s="75">
        <f t="shared" si="18"/>
        <v>581988780</v>
      </c>
      <c r="CB27" s="75">
        <f t="shared" si="18"/>
        <v>581449254</v>
      </c>
      <c r="CC27" s="75">
        <f t="shared" si="18"/>
        <v>602271700</v>
      </c>
      <c r="CD27" s="75">
        <f t="shared" si="18"/>
        <v>561006852</v>
      </c>
      <c r="CE27" s="75">
        <f t="shared" si="18"/>
        <v>807444767</v>
      </c>
      <c r="CF27" s="75">
        <f t="shared" si="18"/>
        <v>945309854</v>
      </c>
      <c r="CG27" s="75">
        <f t="shared" si="18"/>
        <v>946024714</v>
      </c>
      <c r="CH27" s="75">
        <f t="shared" si="18"/>
        <v>639831420</v>
      </c>
      <c r="CI27" s="75">
        <f t="shared" si="18"/>
        <v>1844824099</v>
      </c>
      <c r="CJ27" s="75">
        <f t="shared" si="18"/>
        <v>2101954178</v>
      </c>
      <c r="CK27" s="75">
        <f t="shared" si="18"/>
        <v>2060989203</v>
      </c>
      <c r="CL27" s="75">
        <f t="shared" si="18"/>
        <v>3463460222</v>
      </c>
      <c r="CM27" s="75">
        <f t="shared" si="18"/>
        <v>840035649</v>
      </c>
      <c r="CN27" s="75">
        <f t="shared" si="18"/>
        <v>749248379</v>
      </c>
      <c r="CO27" s="75">
        <f t="shared" si="18"/>
        <v>2023378506</v>
      </c>
      <c r="CP27" s="75">
        <f t="shared" si="18"/>
        <v>1891876000</v>
      </c>
      <c r="CQ27" s="75">
        <f t="shared" si="18"/>
        <v>2157452621</v>
      </c>
      <c r="CR27" s="75">
        <f t="shared" si="18"/>
        <v>2021962959</v>
      </c>
      <c r="CS27" s="75">
        <f t="shared" si="18"/>
        <v>2644441459</v>
      </c>
      <c r="CT27" s="75">
        <f t="shared" si="18"/>
        <v>462632134</v>
      </c>
      <c r="CU27" s="75">
        <f t="shared" si="18"/>
        <v>1836641836</v>
      </c>
      <c r="CV27" s="75">
        <f t="shared" ref="CV27:DE27" si="19">CV29+CV40</f>
        <v>2105468941</v>
      </c>
      <c r="CW27" s="75">
        <f t="shared" si="19"/>
        <v>2525523628</v>
      </c>
      <c r="CX27" s="75">
        <f t="shared" si="19"/>
        <v>743724100</v>
      </c>
      <c r="CY27" s="75">
        <f t="shared" si="19"/>
        <v>1905511370</v>
      </c>
      <c r="CZ27" s="75">
        <f t="shared" si="19"/>
        <v>1881500409</v>
      </c>
      <c r="DA27" s="75">
        <f t="shared" si="19"/>
        <v>1959983789</v>
      </c>
      <c r="DB27" s="75">
        <f t="shared" si="19"/>
        <v>1890141139</v>
      </c>
      <c r="DC27" s="75">
        <f t="shared" si="19"/>
        <v>1858482259</v>
      </c>
      <c r="DD27" s="75">
        <f t="shared" si="19"/>
        <v>1883550231</v>
      </c>
      <c r="DE27" s="75">
        <f t="shared" si="19"/>
        <v>1685893688</v>
      </c>
      <c r="DF27" s="68"/>
      <c r="DG27" s="68"/>
      <c r="DH27" s="11"/>
    </row>
    <row r="28" spans="1:112" ht="8.25" customHeight="1" x14ac:dyDescent="0.2">
      <c r="A28" s="74"/>
      <c r="B28" s="73"/>
      <c r="C28" s="72"/>
      <c r="D28" s="69"/>
      <c r="E28" s="69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70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8"/>
      <c r="DG28" s="68"/>
    </row>
    <row r="29" spans="1:112" ht="12.75" customHeight="1" x14ac:dyDescent="0.2">
      <c r="A29" s="54" t="s">
        <v>104</v>
      </c>
      <c r="B29" s="67" t="s">
        <v>103</v>
      </c>
      <c r="C29" s="66">
        <f t="shared" ref="C29:AH29" si="20">C30+C31+C32+C33+C34+C35+C36+C38+C37</f>
        <v>1076599076160</v>
      </c>
      <c r="D29" s="66">
        <f t="shared" si="20"/>
        <v>1047855085199</v>
      </c>
      <c r="E29" s="66">
        <f t="shared" si="20"/>
        <v>405546182387</v>
      </c>
      <c r="F29" s="66">
        <f t="shared" si="20"/>
        <v>46145918576</v>
      </c>
      <c r="G29" s="66">
        <f t="shared" si="20"/>
        <v>0</v>
      </c>
      <c r="H29" s="66">
        <f t="shared" si="20"/>
        <v>0</v>
      </c>
      <c r="I29" s="66">
        <f t="shared" si="20"/>
        <v>0</v>
      </c>
      <c r="J29" s="66">
        <f t="shared" si="20"/>
        <v>0</v>
      </c>
      <c r="K29" s="66">
        <f t="shared" si="20"/>
        <v>0</v>
      </c>
      <c r="L29" s="66">
        <f t="shared" si="20"/>
        <v>0</v>
      </c>
      <c r="M29" s="66">
        <f t="shared" si="20"/>
        <v>0</v>
      </c>
      <c r="N29" s="66">
        <f t="shared" si="20"/>
        <v>0</v>
      </c>
      <c r="O29" s="66">
        <f t="shared" si="20"/>
        <v>0</v>
      </c>
      <c r="P29" s="66">
        <f t="shared" si="20"/>
        <v>0</v>
      </c>
      <c r="Q29" s="66">
        <f t="shared" si="20"/>
        <v>0</v>
      </c>
      <c r="R29" s="66">
        <f t="shared" si="20"/>
        <v>0</v>
      </c>
      <c r="S29" s="66">
        <f t="shared" si="20"/>
        <v>0</v>
      </c>
      <c r="T29" s="66">
        <f t="shared" si="20"/>
        <v>0</v>
      </c>
      <c r="U29" s="66">
        <f t="shared" si="20"/>
        <v>0</v>
      </c>
      <c r="V29" s="66">
        <f t="shared" si="20"/>
        <v>0</v>
      </c>
      <c r="W29" s="66">
        <f t="shared" si="20"/>
        <v>0</v>
      </c>
      <c r="X29" s="66">
        <f t="shared" si="20"/>
        <v>0</v>
      </c>
      <c r="Y29" s="66">
        <f t="shared" si="20"/>
        <v>0</v>
      </c>
      <c r="Z29" s="66">
        <f t="shared" si="20"/>
        <v>0</v>
      </c>
      <c r="AA29" s="66">
        <f t="shared" si="20"/>
        <v>0</v>
      </c>
      <c r="AB29" s="66">
        <f t="shared" si="20"/>
        <v>0</v>
      </c>
      <c r="AC29" s="66">
        <f t="shared" si="20"/>
        <v>0</v>
      </c>
      <c r="AD29" s="66">
        <f t="shared" si="20"/>
        <v>0</v>
      </c>
      <c r="AE29" s="66">
        <f t="shared" si="20"/>
        <v>0</v>
      </c>
      <c r="AF29" s="66">
        <f t="shared" si="20"/>
        <v>20067843592</v>
      </c>
      <c r="AG29" s="66">
        <f t="shared" si="20"/>
        <v>11902428931</v>
      </c>
      <c r="AH29" s="66">
        <f t="shared" si="20"/>
        <v>3656070129</v>
      </c>
      <c r="AI29" s="66">
        <f t="shared" ref="AI29:BN29" si="21">AI30+AI31+AI32+AI33+AI34+AI35+AI36+AI38+AI37</f>
        <v>2963760728</v>
      </c>
      <c r="AJ29" s="66">
        <f t="shared" si="21"/>
        <v>3717964562</v>
      </c>
      <c r="AK29" s="66">
        <f t="shared" si="21"/>
        <v>8105583535</v>
      </c>
      <c r="AL29" s="66">
        <f t="shared" si="21"/>
        <v>11713283888</v>
      </c>
      <c r="AM29" s="66">
        <f t="shared" si="21"/>
        <v>7623931131</v>
      </c>
      <c r="AN29" s="66">
        <f t="shared" si="21"/>
        <v>2907325439</v>
      </c>
      <c r="AO29" s="66">
        <f t="shared" si="21"/>
        <v>2624771071</v>
      </c>
      <c r="AP29" s="66">
        <f t="shared" si="21"/>
        <v>3401195186</v>
      </c>
      <c r="AQ29" s="66">
        <f t="shared" si="21"/>
        <v>2001976561</v>
      </c>
      <c r="AR29" s="66">
        <f t="shared" si="21"/>
        <v>9026225628</v>
      </c>
      <c r="AS29" s="66">
        <f t="shared" si="21"/>
        <v>2447476448</v>
      </c>
      <c r="AT29" s="66">
        <f t="shared" si="21"/>
        <v>2189354586</v>
      </c>
      <c r="AU29" s="66">
        <f t="shared" si="21"/>
        <v>2455128487</v>
      </c>
      <c r="AV29" s="66">
        <f t="shared" si="21"/>
        <v>4962977180</v>
      </c>
      <c r="AW29" s="66">
        <f t="shared" si="21"/>
        <v>2663234284</v>
      </c>
      <c r="AX29" s="66">
        <f t="shared" si="21"/>
        <v>3518911192</v>
      </c>
      <c r="AY29" s="66">
        <f t="shared" si="21"/>
        <v>412855641660</v>
      </c>
      <c r="AZ29" s="66">
        <f t="shared" si="21"/>
        <v>3058041137</v>
      </c>
      <c r="BA29" s="66">
        <f t="shared" si="21"/>
        <v>760222983</v>
      </c>
      <c r="BB29" s="66">
        <f t="shared" si="21"/>
        <v>0</v>
      </c>
      <c r="BC29" s="66">
        <f t="shared" si="21"/>
        <v>0</v>
      </c>
      <c r="BD29" s="66">
        <f t="shared" si="21"/>
        <v>0</v>
      </c>
      <c r="BE29" s="66">
        <f t="shared" si="21"/>
        <v>0</v>
      </c>
      <c r="BF29" s="66">
        <f t="shared" si="21"/>
        <v>0</v>
      </c>
      <c r="BG29" s="66">
        <f t="shared" si="21"/>
        <v>0</v>
      </c>
      <c r="BH29" s="66">
        <f t="shared" si="21"/>
        <v>11237793070</v>
      </c>
      <c r="BI29" s="66">
        <f t="shared" si="21"/>
        <v>0</v>
      </c>
      <c r="BJ29" s="66">
        <f t="shared" si="21"/>
        <v>0</v>
      </c>
      <c r="BK29" s="66">
        <f t="shared" si="21"/>
        <v>2718811415</v>
      </c>
      <c r="BL29" s="66">
        <f t="shared" si="21"/>
        <v>12725547021</v>
      </c>
      <c r="BM29" s="66">
        <f t="shared" si="21"/>
        <v>1133281747</v>
      </c>
      <c r="BN29" s="66">
        <f t="shared" si="21"/>
        <v>1095738478</v>
      </c>
      <c r="BO29" s="66">
        <f t="shared" ref="BO29:CT29" si="22">BO30+BO31+BO32+BO33+BO34+BO35+BO36+BO38+BO37</f>
        <v>10930797014</v>
      </c>
      <c r="BP29" s="66">
        <f t="shared" si="22"/>
        <v>0</v>
      </c>
      <c r="BQ29" s="66">
        <f t="shared" si="22"/>
        <v>0</v>
      </c>
      <c r="BR29" s="66">
        <f t="shared" si="22"/>
        <v>0</v>
      </c>
      <c r="BS29" s="66">
        <f t="shared" si="22"/>
        <v>0</v>
      </c>
      <c r="BT29" s="66">
        <f t="shared" si="22"/>
        <v>0</v>
      </c>
      <c r="BU29" s="66">
        <f t="shared" si="22"/>
        <v>0</v>
      </c>
      <c r="BV29" s="66">
        <f t="shared" si="22"/>
        <v>0</v>
      </c>
      <c r="BW29" s="66">
        <f t="shared" si="22"/>
        <v>0</v>
      </c>
      <c r="BX29" s="66">
        <f t="shared" si="22"/>
        <v>0</v>
      </c>
      <c r="BY29" s="66">
        <f t="shared" si="22"/>
        <v>0</v>
      </c>
      <c r="BZ29" s="66">
        <f t="shared" si="22"/>
        <v>0</v>
      </c>
      <c r="CA29" s="66">
        <f t="shared" si="22"/>
        <v>0</v>
      </c>
      <c r="CB29" s="66">
        <f t="shared" si="22"/>
        <v>0</v>
      </c>
      <c r="CC29" s="66">
        <f t="shared" si="22"/>
        <v>0</v>
      </c>
      <c r="CD29" s="66">
        <f t="shared" si="22"/>
        <v>0</v>
      </c>
      <c r="CE29" s="66">
        <f t="shared" si="22"/>
        <v>0</v>
      </c>
      <c r="CF29" s="66">
        <f t="shared" si="22"/>
        <v>0</v>
      </c>
      <c r="CG29" s="66">
        <f t="shared" si="22"/>
        <v>0</v>
      </c>
      <c r="CH29" s="66">
        <f t="shared" si="22"/>
        <v>0</v>
      </c>
      <c r="CI29" s="66">
        <f t="shared" si="22"/>
        <v>1511756537</v>
      </c>
      <c r="CJ29" s="66">
        <f t="shared" si="22"/>
        <v>1657735760</v>
      </c>
      <c r="CK29" s="66">
        <f t="shared" si="22"/>
        <v>1469292034</v>
      </c>
      <c r="CL29" s="66">
        <f t="shared" si="22"/>
        <v>2995216577</v>
      </c>
      <c r="CM29" s="66">
        <f t="shared" si="22"/>
        <v>0</v>
      </c>
      <c r="CN29" s="66">
        <f t="shared" si="22"/>
        <v>0</v>
      </c>
      <c r="CO29" s="66">
        <f t="shared" si="22"/>
        <v>1517302184</v>
      </c>
      <c r="CP29" s="66">
        <f t="shared" si="22"/>
        <v>1548763241</v>
      </c>
      <c r="CQ29" s="66">
        <f t="shared" si="22"/>
        <v>1562974494</v>
      </c>
      <c r="CR29" s="66">
        <f t="shared" si="22"/>
        <v>1629853060</v>
      </c>
      <c r="CS29" s="66">
        <f t="shared" si="22"/>
        <v>2168247849</v>
      </c>
      <c r="CT29" s="66">
        <f t="shared" si="22"/>
        <v>0</v>
      </c>
      <c r="CU29" s="66">
        <f t="shared" ref="CU29:DZ29" si="23">CU30+CU31+CU32+CU33+CU34+CU35+CU36+CU38+CU37</f>
        <v>1463179838</v>
      </c>
      <c r="CV29" s="66">
        <f t="shared" si="23"/>
        <v>1520185903</v>
      </c>
      <c r="CW29" s="66">
        <f t="shared" si="23"/>
        <v>2166985273</v>
      </c>
      <c r="CX29" s="66">
        <f t="shared" si="23"/>
        <v>0</v>
      </c>
      <c r="CY29" s="66">
        <f t="shared" si="23"/>
        <v>1542496090</v>
      </c>
      <c r="CZ29" s="66">
        <f t="shared" si="23"/>
        <v>1503240505</v>
      </c>
      <c r="DA29" s="66">
        <f t="shared" si="23"/>
        <v>1547068046</v>
      </c>
      <c r="DB29" s="66">
        <f t="shared" si="23"/>
        <v>1583054380</v>
      </c>
      <c r="DC29" s="66">
        <f t="shared" si="23"/>
        <v>1466992619</v>
      </c>
      <c r="DD29" s="66">
        <f t="shared" si="23"/>
        <v>1501662600</v>
      </c>
      <c r="DE29" s="66">
        <f t="shared" si="23"/>
        <v>1341660163</v>
      </c>
      <c r="DF29" s="11"/>
      <c r="DH29" s="11"/>
    </row>
    <row r="30" spans="1:112" ht="12.75" customHeight="1" x14ac:dyDescent="0.2">
      <c r="A30" s="54" t="s">
        <v>102</v>
      </c>
      <c r="B30" s="58" t="s">
        <v>85</v>
      </c>
      <c r="C30" s="61">
        <v>664527562276</v>
      </c>
      <c r="D30" s="34">
        <f t="shared" ref="D30:D38" si="24">SUM(E30:DE30)</f>
        <v>642543907505</v>
      </c>
      <c r="E30" s="63">
        <v>405546182387</v>
      </c>
      <c r="F30" s="63">
        <v>46145918576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59">
        <v>20067843592</v>
      </c>
      <c r="AG30" s="59">
        <v>11902428931</v>
      </c>
      <c r="AH30" s="59">
        <v>3656070129</v>
      </c>
      <c r="AI30" s="59">
        <v>2963760728</v>
      </c>
      <c r="AJ30" s="59">
        <v>3717964562</v>
      </c>
      <c r="AK30" s="59">
        <v>8105583535</v>
      </c>
      <c r="AL30" s="59">
        <v>11713283888</v>
      </c>
      <c r="AM30" s="59">
        <v>7623931131</v>
      </c>
      <c r="AN30" s="59">
        <v>2907325439</v>
      </c>
      <c r="AO30" s="59">
        <v>2624771071</v>
      </c>
      <c r="AP30" s="59">
        <v>3401195186</v>
      </c>
      <c r="AQ30" s="59">
        <v>2001976561</v>
      </c>
      <c r="AR30" s="59">
        <v>9026225628</v>
      </c>
      <c r="AS30" s="59">
        <v>2447476448</v>
      </c>
      <c r="AT30" s="59">
        <v>2189354586</v>
      </c>
      <c r="AU30" s="59">
        <v>2455128487</v>
      </c>
      <c r="AV30" s="59">
        <v>4962977180</v>
      </c>
      <c r="AW30" s="59">
        <v>2663234284</v>
      </c>
      <c r="AX30" s="59">
        <v>3518911192</v>
      </c>
      <c r="AY30" s="60">
        <v>7544463966</v>
      </c>
      <c r="AZ30" s="59">
        <v>3058041137</v>
      </c>
      <c r="BA30" s="59">
        <v>760222983</v>
      </c>
      <c r="BB30" s="59">
        <v>0</v>
      </c>
      <c r="BC30" s="59">
        <v>0</v>
      </c>
      <c r="BD30" s="59">
        <v>0</v>
      </c>
      <c r="BE30" s="59">
        <v>0</v>
      </c>
      <c r="BF30" s="59">
        <v>0</v>
      </c>
      <c r="BG30" s="59">
        <v>0</v>
      </c>
      <c r="BH30" s="59">
        <v>11237793070</v>
      </c>
      <c r="BI30" s="59">
        <v>0</v>
      </c>
      <c r="BJ30" s="59">
        <v>0</v>
      </c>
      <c r="BK30" s="59">
        <v>2718811415</v>
      </c>
      <c r="BL30" s="59">
        <v>12725547021</v>
      </c>
      <c r="BM30" s="59">
        <v>1133281747</v>
      </c>
      <c r="BN30" s="59">
        <v>1095738478</v>
      </c>
      <c r="BO30" s="59">
        <v>10930797014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v>0</v>
      </c>
      <c r="BZ30" s="59">
        <v>0</v>
      </c>
      <c r="CA30" s="59">
        <v>0</v>
      </c>
      <c r="CB30" s="59">
        <v>0</v>
      </c>
      <c r="CC30" s="59">
        <v>0</v>
      </c>
      <c r="CD30" s="59">
        <v>0</v>
      </c>
      <c r="CE30" s="59">
        <v>0</v>
      </c>
      <c r="CF30" s="59">
        <v>0</v>
      </c>
      <c r="CG30" s="59">
        <v>0</v>
      </c>
      <c r="CH30" s="59">
        <v>0</v>
      </c>
      <c r="CI30" s="59">
        <v>1511756537</v>
      </c>
      <c r="CJ30" s="59">
        <v>1657735760</v>
      </c>
      <c r="CK30" s="59">
        <v>1469292034</v>
      </c>
      <c r="CL30" s="59">
        <v>2995216577</v>
      </c>
      <c r="CM30" s="59">
        <v>0</v>
      </c>
      <c r="CN30" s="59">
        <v>0</v>
      </c>
      <c r="CO30" s="59">
        <v>1517302184</v>
      </c>
      <c r="CP30" s="59">
        <v>1548763241</v>
      </c>
      <c r="CQ30" s="59">
        <v>1562974494</v>
      </c>
      <c r="CR30" s="59">
        <v>1629853060</v>
      </c>
      <c r="CS30" s="59">
        <v>2168247849</v>
      </c>
      <c r="CT30" s="59">
        <v>0</v>
      </c>
      <c r="CU30" s="59">
        <v>1463179838</v>
      </c>
      <c r="CV30" s="59">
        <v>1520185903</v>
      </c>
      <c r="CW30" s="59">
        <v>2166985273</v>
      </c>
      <c r="CX30" s="59">
        <v>0</v>
      </c>
      <c r="CY30" s="59">
        <v>1542496090</v>
      </c>
      <c r="CZ30" s="59">
        <v>1503240505</v>
      </c>
      <c r="DA30" s="59">
        <v>1547068046</v>
      </c>
      <c r="DB30" s="59">
        <v>1583054380</v>
      </c>
      <c r="DC30" s="59">
        <v>1466992619</v>
      </c>
      <c r="DD30" s="59">
        <v>1501662600</v>
      </c>
      <c r="DE30" s="59">
        <v>1341660163</v>
      </c>
      <c r="DF30" s="11"/>
    </row>
    <row r="31" spans="1:112" ht="12.75" customHeight="1" x14ac:dyDescent="0.2">
      <c r="A31" s="54" t="s">
        <v>84</v>
      </c>
      <c r="B31" s="58" t="s">
        <v>101</v>
      </c>
      <c r="C31" s="61">
        <v>6552628284</v>
      </c>
      <c r="D31" s="34">
        <f t="shared" si="24"/>
        <v>3541451133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3541451133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59">
        <v>0</v>
      </c>
      <c r="BI31" s="59">
        <v>0</v>
      </c>
      <c r="BJ31" s="59">
        <v>0</v>
      </c>
      <c r="BK31" s="59">
        <v>0</v>
      </c>
      <c r="BL31" s="59">
        <v>0</v>
      </c>
      <c r="BM31" s="59">
        <v>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v>0</v>
      </c>
      <c r="BZ31" s="59">
        <v>0</v>
      </c>
      <c r="CA31" s="59">
        <v>0</v>
      </c>
      <c r="CB31" s="59">
        <v>0</v>
      </c>
      <c r="CC31" s="59">
        <v>0</v>
      </c>
      <c r="CD31" s="59">
        <v>0</v>
      </c>
      <c r="CE31" s="59">
        <v>0</v>
      </c>
      <c r="CF31" s="59">
        <v>0</v>
      </c>
      <c r="CG31" s="59">
        <v>0</v>
      </c>
      <c r="CH31" s="59">
        <v>0</v>
      </c>
      <c r="CI31" s="59">
        <v>0</v>
      </c>
      <c r="CJ31" s="59">
        <v>0</v>
      </c>
      <c r="CK31" s="59">
        <v>0</v>
      </c>
      <c r="CL31" s="59">
        <v>0</v>
      </c>
      <c r="CM31" s="59">
        <v>0</v>
      </c>
      <c r="CN31" s="59">
        <v>0</v>
      </c>
      <c r="CO31" s="59">
        <v>0</v>
      </c>
      <c r="CP31" s="59">
        <v>0</v>
      </c>
      <c r="CQ31" s="59">
        <v>0</v>
      </c>
      <c r="CR31" s="59">
        <v>0</v>
      </c>
      <c r="CS31" s="59">
        <v>0</v>
      </c>
      <c r="CT31" s="59">
        <v>0</v>
      </c>
      <c r="CU31" s="59">
        <v>0</v>
      </c>
      <c r="CV31" s="59">
        <v>0</v>
      </c>
      <c r="CW31" s="59">
        <v>0</v>
      </c>
      <c r="CX31" s="59">
        <v>0</v>
      </c>
      <c r="CY31" s="59">
        <v>0</v>
      </c>
      <c r="CZ31" s="59">
        <v>0</v>
      </c>
      <c r="DA31" s="59">
        <v>0</v>
      </c>
      <c r="DB31" s="59">
        <v>0</v>
      </c>
      <c r="DC31" s="59">
        <v>0</v>
      </c>
      <c r="DD31" s="59">
        <v>0</v>
      </c>
      <c r="DE31" s="59">
        <v>0</v>
      </c>
      <c r="DH31" s="11"/>
    </row>
    <row r="32" spans="1:112" ht="12.75" customHeight="1" x14ac:dyDescent="0.2">
      <c r="A32" s="54" t="s">
        <v>81</v>
      </c>
      <c r="B32" s="58" t="s">
        <v>100</v>
      </c>
      <c r="C32" s="61">
        <v>0</v>
      </c>
      <c r="D32" s="34">
        <f t="shared" si="24"/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59">
        <v>0</v>
      </c>
      <c r="BD32" s="59">
        <v>0</v>
      </c>
      <c r="BE32" s="59">
        <v>0</v>
      </c>
      <c r="BF32" s="59">
        <v>0</v>
      </c>
      <c r="BG32" s="59">
        <v>0</v>
      </c>
      <c r="BH32" s="59">
        <v>0</v>
      </c>
      <c r="BI32" s="59">
        <v>0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v>0</v>
      </c>
      <c r="BZ32" s="59">
        <v>0</v>
      </c>
      <c r="CA32" s="59">
        <v>0</v>
      </c>
      <c r="CB32" s="59">
        <v>0</v>
      </c>
      <c r="CC32" s="59">
        <v>0</v>
      </c>
      <c r="CD32" s="59">
        <v>0</v>
      </c>
      <c r="CE32" s="59">
        <v>0</v>
      </c>
      <c r="CF32" s="59">
        <v>0</v>
      </c>
      <c r="CG32" s="59">
        <v>0</v>
      </c>
      <c r="CH32" s="59">
        <v>0</v>
      </c>
      <c r="CI32" s="59">
        <v>0</v>
      </c>
      <c r="CJ32" s="59">
        <v>0</v>
      </c>
      <c r="CK32" s="59">
        <v>0</v>
      </c>
      <c r="CL32" s="59">
        <v>0</v>
      </c>
      <c r="CM32" s="59">
        <v>0</v>
      </c>
      <c r="CN32" s="59">
        <v>0</v>
      </c>
      <c r="CO32" s="59">
        <v>0</v>
      </c>
      <c r="CP32" s="59">
        <v>0</v>
      </c>
      <c r="CQ32" s="59">
        <v>0</v>
      </c>
      <c r="CR32" s="59">
        <v>0</v>
      </c>
      <c r="CS32" s="59">
        <v>0</v>
      </c>
      <c r="CT32" s="59">
        <v>0</v>
      </c>
      <c r="CU32" s="59">
        <v>0</v>
      </c>
      <c r="CV32" s="59">
        <v>0</v>
      </c>
      <c r="CW32" s="59">
        <v>0</v>
      </c>
      <c r="CX32" s="59">
        <v>0</v>
      </c>
      <c r="CY32" s="59">
        <v>0</v>
      </c>
      <c r="CZ32" s="59">
        <v>0</v>
      </c>
      <c r="DA32" s="59">
        <v>0</v>
      </c>
      <c r="DB32" s="59">
        <v>0</v>
      </c>
      <c r="DC32" s="59">
        <v>0</v>
      </c>
      <c r="DD32" s="59">
        <v>0</v>
      </c>
      <c r="DE32" s="59">
        <v>0</v>
      </c>
    </row>
    <row r="33" spans="1:112" ht="12.75" customHeight="1" x14ac:dyDescent="0.2">
      <c r="A33" s="54" t="s">
        <v>99</v>
      </c>
      <c r="B33" s="58" t="s">
        <v>98</v>
      </c>
      <c r="C33" s="61">
        <v>52880140000</v>
      </c>
      <c r="D33" s="34">
        <f t="shared" si="24"/>
        <v>50894631610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59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59">
        <v>0</v>
      </c>
      <c r="AO33" s="59">
        <v>0</v>
      </c>
      <c r="AP33" s="59">
        <v>0</v>
      </c>
      <c r="AQ33" s="59">
        <v>0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v>0</v>
      </c>
      <c r="AX33" s="59">
        <v>0</v>
      </c>
      <c r="AY33" s="59">
        <v>50894631610</v>
      </c>
      <c r="AZ33" s="59">
        <v>0</v>
      </c>
      <c r="BA33" s="59">
        <v>0</v>
      </c>
      <c r="BB33" s="59">
        <v>0</v>
      </c>
      <c r="BC33" s="59">
        <v>0</v>
      </c>
      <c r="BD33" s="59">
        <v>0</v>
      </c>
      <c r="BE33" s="59">
        <v>0</v>
      </c>
      <c r="BF33" s="59">
        <v>0</v>
      </c>
      <c r="BG33" s="59">
        <v>0</v>
      </c>
      <c r="BH33" s="59">
        <v>0</v>
      </c>
      <c r="BI33" s="59">
        <v>0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v>0</v>
      </c>
      <c r="BZ33" s="59">
        <v>0</v>
      </c>
      <c r="CA33" s="59">
        <v>0</v>
      </c>
      <c r="CB33" s="59">
        <v>0</v>
      </c>
      <c r="CC33" s="59">
        <v>0</v>
      </c>
      <c r="CD33" s="59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0</v>
      </c>
      <c r="CK33" s="59">
        <v>0</v>
      </c>
      <c r="CL33" s="59">
        <v>0</v>
      </c>
      <c r="CM33" s="59">
        <v>0</v>
      </c>
      <c r="CN33" s="59">
        <v>0</v>
      </c>
      <c r="CO33" s="59">
        <v>0</v>
      </c>
      <c r="CP33" s="59">
        <v>0</v>
      </c>
      <c r="CQ33" s="59">
        <v>0</v>
      </c>
      <c r="CR33" s="59">
        <v>0</v>
      </c>
      <c r="CS33" s="59">
        <v>0</v>
      </c>
      <c r="CT33" s="59">
        <v>0</v>
      </c>
      <c r="CU33" s="59">
        <v>0</v>
      </c>
      <c r="CV33" s="59">
        <v>0</v>
      </c>
      <c r="CW33" s="59">
        <v>0</v>
      </c>
      <c r="CX33" s="59">
        <v>0</v>
      </c>
      <c r="CY33" s="59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11"/>
    </row>
    <row r="34" spans="1:112" ht="12.75" customHeight="1" x14ac:dyDescent="0.2">
      <c r="A34" s="54" t="s">
        <v>97</v>
      </c>
      <c r="B34" s="58" t="s">
        <v>96</v>
      </c>
      <c r="C34" s="61">
        <v>10891353625</v>
      </c>
      <c r="D34" s="34">
        <f t="shared" si="24"/>
        <v>10511153625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59">
        <v>10511153625</v>
      </c>
      <c r="AZ34" s="59">
        <v>0</v>
      </c>
      <c r="BA34" s="59">
        <v>0</v>
      </c>
      <c r="BB34" s="59">
        <v>0</v>
      </c>
      <c r="BC34" s="59">
        <v>0</v>
      </c>
      <c r="BD34" s="59">
        <v>0</v>
      </c>
      <c r="BE34" s="59">
        <v>0</v>
      </c>
      <c r="BF34" s="59">
        <v>0</v>
      </c>
      <c r="BG34" s="59">
        <v>0</v>
      </c>
      <c r="BH34" s="59">
        <v>0</v>
      </c>
      <c r="BI34" s="59">
        <v>0</v>
      </c>
      <c r="BJ34" s="59">
        <v>0</v>
      </c>
      <c r="BK34" s="59">
        <v>0</v>
      </c>
      <c r="BL34" s="59">
        <v>0</v>
      </c>
      <c r="BM34" s="59">
        <v>0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59">
        <v>0</v>
      </c>
      <c r="CE34" s="59">
        <v>0</v>
      </c>
      <c r="CF34" s="59">
        <v>0</v>
      </c>
      <c r="CG34" s="59">
        <v>0</v>
      </c>
      <c r="CH34" s="59">
        <v>0</v>
      </c>
      <c r="CI34" s="59">
        <v>0</v>
      </c>
      <c r="CJ34" s="59">
        <v>0</v>
      </c>
      <c r="CK34" s="59">
        <v>0</v>
      </c>
      <c r="CL34" s="59">
        <v>0</v>
      </c>
      <c r="CM34" s="59">
        <v>0</v>
      </c>
      <c r="CN34" s="59">
        <v>0</v>
      </c>
      <c r="CO34" s="59">
        <v>0</v>
      </c>
      <c r="CP34" s="59">
        <v>0</v>
      </c>
      <c r="CQ34" s="59">
        <v>0</v>
      </c>
      <c r="CR34" s="59">
        <v>0</v>
      </c>
      <c r="CS34" s="59">
        <v>0</v>
      </c>
      <c r="CT34" s="59">
        <v>0</v>
      </c>
      <c r="CU34" s="59">
        <v>0</v>
      </c>
      <c r="CV34" s="59">
        <v>0</v>
      </c>
      <c r="CW34" s="59">
        <v>0</v>
      </c>
      <c r="CX34" s="59">
        <v>0</v>
      </c>
      <c r="CY34" s="59">
        <v>0</v>
      </c>
      <c r="CZ34" s="59">
        <v>0</v>
      </c>
      <c r="DA34" s="59">
        <v>0</v>
      </c>
      <c r="DB34" s="59">
        <v>0</v>
      </c>
      <c r="DC34" s="59">
        <v>0</v>
      </c>
      <c r="DD34" s="59">
        <v>0</v>
      </c>
      <c r="DE34" s="59">
        <v>0</v>
      </c>
      <c r="DF34" s="11"/>
    </row>
    <row r="35" spans="1:112" ht="12.75" customHeight="1" x14ac:dyDescent="0.2">
      <c r="A35" s="54" t="s">
        <v>95</v>
      </c>
      <c r="B35" s="58" t="s">
        <v>94</v>
      </c>
      <c r="C35" s="61">
        <v>4582500000</v>
      </c>
      <c r="D35" s="34">
        <f t="shared" si="24"/>
        <v>4566985731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59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59">
        <v>0</v>
      </c>
      <c r="AW35" s="59">
        <v>0</v>
      </c>
      <c r="AX35" s="59">
        <v>0</v>
      </c>
      <c r="AY35" s="59">
        <v>4566985731</v>
      </c>
      <c r="AZ35" s="59">
        <v>0</v>
      </c>
      <c r="BA35" s="59">
        <v>0</v>
      </c>
      <c r="BB35" s="59">
        <v>0</v>
      </c>
      <c r="BC35" s="59">
        <v>0</v>
      </c>
      <c r="BD35" s="59">
        <v>0</v>
      </c>
      <c r="BE35" s="59">
        <v>0</v>
      </c>
      <c r="BF35" s="59">
        <v>0</v>
      </c>
      <c r="BG35" s="59">
        <v>0</v>
      </c>
      <c r="BH35" s="59">
        <v>0</v>
      </c>
      <c r="BI35" s="59">
        <v>0</v>
      </c>
      <c r="BJ35" s="59">
        <v>0</v>
      </c>
      <c r="BK35" s="59">
        <v>0</v>
      </c>
      <c r="BL35" s="59">
        <v>0</v>
      </c>
      <c r="BM35" s="59">
        <v>0</v>
      </c>
      <c r="BN35" s="59">
        <v>0</v>
      </c>
      <c r="BO35" s="59">
        <v>0</v>
      </c>
      <c r="BP35" s="59">
        <v>0</v>
      </c>
      <c r="BQ35" s="59">
        <v>0</v>
      </c>
      <c r="BR35" s="59">
        <v>0</v>
      </c>
      <c r="BS35" s="59">
        <v>0</v>
      </c>
      <c r="BT35" s="59">
        <v>0</v>
      </c>
      <c r="BU35" s="59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59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0</v>
      </c>
      <c r="CK35" s="59">
        <v>0</v>
      </c>
      <c r="CL35" s="59">
        <v>0</v>
      </c>
      <c r="CM35" s="59">
        <v>0</v>
      </c>
      <c r="CN35" s="59">
        <v>0</v>
      </c>
      <c r="CO35" s="59">
        <v>0</v>
      </c>
      <c r="CP35" s="59">
        <v>0</v>
      </c>
      <c r="CQ35" s="59">
        <v>0</v>
      </c>
      <c r="CR35" s="59">
        <v>0</v>
      </c>
      <c r="CS35" s="59">
        <v>0</v>
      </c>
      <c r="CT35" s="59">
        <v>0</v>
      </c>
      <c r="CU35" s="59">
        <v>0</v>
      </c>
      <c r="CV35" s="59">
        <v>0</v>
      </c>
      <c r="CW35" s="59">
        <v>0</v>
      </c>
      <c r="CX35" s="59">
        <v>0</v>
      </c>
      <c r="CY35" s="59">
        <v>0</v>
      </c>
      <c r="CZ35" s="59">
        <v>0</v>
      </c>
      <c r="DA35" s="59">
        <v>0</v>
      </c>
      <c r="DB35" s="59">
        <v>0</v>
      </c>
      <c r="DC35" s="59">
        <v>0</v>
      </c>
      <c r="DD35" s="59">
        <v>0</v>
      </c>
      <c r="DE35" s="59">
        <v>0</v>
      </c>
      <c r="DF35" s="11"/>
    </row>
    <row r="36" spans="1:112" ht="12.75" customHeight="1" x14ac:dyDescent="0.2">
      <c r="A36" s="54" t="s">
        <v>93</v>
      </c>
      <c r="B36" s="58" t="s">
        <v>92</v>
      </c>
      <c r="C36" s="61">
        <v>335459544100</v>
      </c>
      <c r="D36" s="34">
        <f t="shared" si="24"/>
        <v>334704544100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334704544100</v>
      </c>
      <c r="AZ36" s="59">
        <v>0</v>
      </c>
      <c r="BA36" s="59">
        <v>0</v>
      </c>
      <c r="BB36" s="59">
        <v>0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59">
        <v>0</v>
      </c>
      <c r="BM36" s="59">
        <v>0</v>
      </c>
      <c r="BN36" s="59">
        <v>0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0</v>
      </c>
      <c r="BU36" s="59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59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59">
        <v>0</v>
      </c>
      <c r="CL36" s="59">
        <v>0</v>
      </c>
      <c r="CM36" s="59">
        <v>0</v>
      </c>
      <c r="CN36" s="59">
        <v>0</v>
      </c>
      <c r="CO36" s="59">
        <v>0</v>
      </c>
      <c r="CP36" s="59">
        <v>0</v>
      </c>
      <c r="CQ36" s="59">
        <v>0</v>
      </c>
      <c r="CR36" s="59">
        <v>0</v>
      </c>
      <c r="CS36" s="59">
        <v>0</v>
      </c>
      <c r="CT36" s="59">
        <v>0</v>
      </c>
      <c r="CU36" s="59">
        <v>0</v>
      </c>
      <c r="CV36" s="59">
        <v>0</v>
      </c>
      <c r="CW36" s="59">
        <v>0</v>
      </c>
      <c r="CX36" s="59">
        <v>0</v>
      </c>
      <c r="CY36" s="59">
        <v>0</v>
      </c>
      <c r="CZ36" s="59">
        <v>0</v>
      </c>
      <c r="DA36" s="59">
        <v>0</v>
      </c>
      <c r="DB36" s="59">
        <v>0</v>
      </c>
      <c r="DC36" s="59">
        <v>0</v>
      </c>
      <c r="DD36" s="59">
        <v>0</v>
      </c>
      <c r="DE36" s="59">
        <v>0</v>
      </c>
    </row>
    <row r="37" spans="1:112" ht="12.75" customHeight="1" x14ac:dyDescent="0.2">
      <c r="A37" s="54" t="s">
        <v>91</v>
      </c>
      <c r="B37" s="58" t="s">
        <v>90</v>
      </c>
      <c r="C37" s="61">
        <v>1205347875</v>
      </c>
      <c r="D37" s="34">
        <f t="shared" si="24"/>
        <v>1092411495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59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1092411495</v>
      </c>
      <c r="AZ37" s="59">
        <v>0</v>
      </c>
      <c r="BA37" s="59">
        <v>0</v>
      </c>
      <c r="BB37" s="59">
        <v>0</v>
      </c>
      <c r="BC37" s="59">
        <v>0</v>
      </c>
      <c r="BD37" s="59">
        <v>0</v>
      </c>
      <c r="BE37" s="59">
        <v>0</v>
      </c>
      <c r="BF37" s="59">
        <v>0</v>
      </c>
      <c r="BG37" s="59">
        <v>0</v>
      </c>
      <c r="BH37" s="59">
        <v>0</v>
      </c>
      <c r="BI37" s="59">
        <v>0</v>
      </c>
      <c r="BJ37" s="59">
        <v>0</v>
      </c>
      <c r="BK37" s="59">
        <v>0</v>
      </c>
      <c r="BL37" s="59">
        <v>0</v>
      </c>
      <c r="BM37" s="59">
        <v>0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0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v>0</v>
      </c>
      <c r="BZ37" s="59">
        <v>0</v>
      </c>
      <c r="CA37" s="59">
        <v>0</v>
      </c>
      <c r="CB37" s="59">
        <v>0</v>
      </c>
      <c r="CC37" s="59">
        <v>0</v>
      </c>
      <c r="CD37" s="59">
        <v>0</v>
      </c>
      <c r="CE37" s="59">
        <v>0</v>
      </c>
      <c r="CF37" s="59">
        <v>0</v>
      </c>
      <c r="CG37" s="59">
        <v>0</v>
      </c>
      <c r="CH37" s="59">
        <v>0</v>
      </c>
      <c r="CI37" s="59">
        <v>0</v>
      </c>
      <c r="CJ37" s="59">
        <v>0</v>
      </c>
      <c r="CK37" s="59">
        <v>0</v>
      </c>
      <c r="CL37" s="59">
        <v>0</v>
      </c>
      <c r="CM37" s="59">
        <v>0</v>
      </c>
      <c r="CN37" s="59">
        <v>0</v>
      </c>
      <c r="CO37" s="59">
        <v>0</v>
      </c>
      <c r="CP37" s="59">
        <v>0</v>
      </c>
      <c r="CQ37" s="59">
        <v>0</v>
      </c>
      <c r="CR37" s="59">
        <v>0</v>
      </c>
      <c r="CS37" s="59">
        <v>0</v>
      </c>
      <c r="CT37" s="59">
        <v>0</v>
      </c>
      <c r="CU37" s="59">
        <v>0</v>
      </c>
      <c r="CV37" s="59">
        <v>0</v>
      </c>
      <c r="CW37" s="59">
        <v>0</v>
      </c>
      <c r="CX37" s="59">
        <v>0</v>
      </c>
      <c r="CY37" s="59">
        <v>0</v>
      </c>
      <c r="CZ37" s="59">
        <v>0</v>
      </c>
      <c r="DA37" s="59">
        <v>0</v>
      </c>
      <c r="DB37" s="59">
        <v>0</v>
      </c>
      <c r="DC37" s="59">
        <v>0</v>
      </c>
      <c r="DD37" s="59">
        <v>0</v>
      </c>
      <c r="DE37" s="59">
        <v>0</v>
      </c>
    </row>
    <row r="38" spans="1:112" ht="12.75" customHeight="1" x14ac:dyDescent="0.2">
      <c r="A38" s="54" t="s">
        <v>89</v>
      </c>
      <c r="B38" s="58" t="s">
        <v>88</v>
      </c>
      <c r="C38" s="61">
        <v>500000000</v>
      </c>
      <c r="D38" s="34">
        <f t="shared" si="24"/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59">
        <v>0</v>
      </c>
      <c r="AZ38" s="59">
        <v>0</v>
      </c>
      <c r="BA38" s="59">
        <v>0</v>
      </c>
      <c r="BB38" s="59">
        <v>0</v>
      </c>
      <c r="BC38" s="59">
        <v>0</v>
      </c>
      <c r="BD38" s="59">
        <v>0</v>
      </c>
      <c r="BE38" s="59">
        <v>0</v>
      </c>
      <c r="BF38" s="59">
        <v>0</v>
      </c>
      <c r="BG38" s="59">
        <v>0</v>
      </c>
      <c r="BH38" s="59">
        <v>0</v>
      </c>
      <c r="BI38" s="59">
        <v>0</v>
      </c>
      <c r="BJ38" s="59">
        <v>0</v>
      </c>
      <c r="BK38" s="59">
        <v>0</v>
      </c>
      <c r="BL38" s="59">
        <v>0</v>
      </c>
      <c r="BM38" s="59">
        <v>0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v>0</v>
      </c>
      <c r="BZ38" s="59">
        <v>0</v>
      </c>
      <c r="CA38" s="59">
        <v>0</v>
      </c>
      <c r="CB38" s="59">
        <v>0</v>
      </c>
      <c r="CC38" s="59">
        <v>0</v>
      </c>
      <c r="CD38" s="59">
        <v>0</v>
      </c>
      <c r="CE38" s="59">
        <v>0</v>
      </c>
      <c r="CF38" s="59">
        <v>0</v>
      </c>
      <c r="CG38" s="59">
        <v>0</v>
      </c>
      <c r="CH38" s="59">
        <v>0</v>
      </c>
      <c r="CI38" s="59">
        <v>0</v>
      </c>
      <c r="CJ38" s="59">
        <v>0</v>
      </c>
      <c r="CK38" s="59">
        <v>0</v>
      </c>
      <c r="CL38" s="59">
        <v>0</v>
      </c>
      <c r="CM38" s="59">
        <v>0</v>
      </c>
      <c r="CN38" s="59">
        <v>0</v>
      </c>
      <c r="CO38" s="59">
        <v>0</v>
      </c>
      <c r="CP38" s="59">
        <v>0</v>
      </c>
      <c r="CQ38" s="59">
        <v>0</v>
      </c>
      <c r="CR38" s="59">
        <v>0</v>
      </c>
      <c r="CS38" s="59">
        <v>0</v>
      </c>
      <c r="CT38" s="59">
        <v>0</v>
      </c>
      <c r="CU38" s="59">
        <v>0</v>
      </c>
      <c r="CV38" s="59">
        <v>0</v>
      </c>
      <c r="CW38" s="59">
        <v>0</v>
      </c>
      <c r="CX38" s="59">
        <v>0</v>
      </c>
      <c r="CY38" s="59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</row>
    <row r="39" spans="1:112" ht="6.75" customHeight="1" x14ac:dyDescent="0.2">
      <c r="A39" s="54"/>
      <c r="B39" s="58"/>
      <c r="C39" s="61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60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</row>
    <row r="40" spans="1:112" ht="12.75" customHeight="1" x14ac:dyDescent="0.2">
      <c r="A40" s="54" t="s">
        <v>87</v>
      </c>
      <c r="B40" s="67" t="s">
        <v>86</v>
      </c>
      <c r="C40" s="66">
        <f t="shared" ref="C40:AH40" si="25">SUM(C41+C42+C43)</f>
        <v>774864769394</v>
      </c>
      <c r="D40" s="64">
        <f t="shared" si="25"/>
        <v>720748368298</v>
      </c>
      <c r="E40" s="64">
        <f t="shared" si="25"/>
        <v>110071085432</v>
      </c>
      <c r="F40" s="64">
        <f t="shared" si="25"/>
        <v>46749633113</v>
      </c>
      <c r="G40" s="64">
        <f t="shared" si="25"/>
        <v>669478365</v>
      </c>
      <c r="H40" s="64">
        <f t="shared" si="25"/>
        <v>1661783355</v>
      </c>
      <c r="I40" s="64">
        <f t="shared" si="25"/>
        <v>1941070626</v>
      </c>
      <c r="J40" s="64">
        <f t="shared" si="25"/>
        <v>1745017574</v>
      </c>
      <c r="K40" s="64">
        <f t="shared" si="25"/>
        <v>1169220365</v>
      </c>
      <c r="L40" s="64">
        <f t="shared" si="25"/>
        <v>2039570325</v>
      </c>
      <c r="M40" s="64">
        <f t="shared" si="25"/>
        <v>1145822340</v>
      </c>
      <c r="N40" s="64">
        <f t="shared" si="25"/>
        <v>1062506245</v>
      </c>
      <c r="O40" s="64">
        <f t="shared" si="25"/>
        <v>1219273104</v>
      </c>
      <c r="P40" s="64">
        <f t="shared" si="25"/>
        <v>1227292667</v>
      </c>
      <c r="Q40" s="64">
        <f t="shared" si="25"/>
        <v>1914120334</v>
      </c>
      <c r="R40" s="64">
        <f t="shared" si="25"/>
        <v>1893826213</v>
      </c>
      <c r="S40" s="64">
        <f t="shared" si="25"/>
        <v>1512084039</v>
      </c>
      <c r="T40" s="64">
        <f t="shared" si="25"/>
        <v>1173444473</v>
      </c>
      <c r="U40" s="64">
        <f t="shared" si="25"/>
        <v>1325367854</v>
      </c>
      <c r="V40" s="64">
        <f t="shared" si="25"/>
        <v>2955239275</v>
      </c>
      <c r="W40" s="64">
        <f t="shared" si="25"/>
        <v>1372555059</v>
      </c>
      <c r="X40" s="64">
        <f t="shared" si="25"/>
        <v>1597154134</v>
      </c>
      <c r="Y40" s="64">
        <f t="shared" si="25"/>
        <v>893461516</v>
      </c>
      <c r="Z40" s="64">
        <f t="shared" si="25"/>
        <v>1757977356</v>
      </c>
      <c r="AA40" s="64">
        <f t="shared" si="25"/>
        <v>1672471203</v>
      </c>
      <c r="AB40" s="64">
        <f t="shared" si="25"/>
        <v>869736094</v>
      </c>
      <c r="AC40" s="64">
        <f t="shared" si="25"/>
        <v>889150230</v>
      </c>
      <c r="AD40" s="64">
        <f t="shared" si="25"/>
        <v>945938509</v>
      </c>
      <c r="AE40" s="64">
        <f t="shared" si="25"/>
        <v>1196193335</v>
      </c>
      <c r="AF40" s="64">
        <f t="shared" si="25"/>
        <v>179916856043</v>
      </c>
      <c r="AG40" s="64">
        <f t="shared" si="25"/>
        <v>156174904851</v>
      </c>
      <c r="AH40" s="64">
        <f t="shared" si="25"/>
        <v>2920920001</v>
      </c>
      <c r="AI40" s="64">
        <f t="shared" ref="AI40:BN40" si="26">SUM(AI41+AI42+AI43)</f>
        <v>3713178431</v>
      </c>
      <c r="AJ40" s="64">
        <f t="shared" si="26"/>
        <v>3366770930</v>
      </c>
      <c r="AK40" s="64">
        <f t="shared" si="26"/>
        <v>4484541757</v>
      </c>
      <c r="AL40" s="64">
        <f t="shared" si="26"/>
        <v>17849880271</v>
      </c>
      <c r="AM40" s="64">
        <f t="shared" si="26"/>
        <v>9366016237</v>
      </c>
      <c r="AN40" s="64">
        <f t="shared" si="26"/>
        <v>5941669677</v>
      </c>
      <c r="AO40" s="64">
        <f t="shared" si="26"/>
        <v>3958937635</v>
      </c>
      <c r="AP40" s="64">
        <f t="shared" si="26"/>
        <v>3579944273</v>
      </c>
      <c r="AQ40" s="64">
        <f t="shared" si="26"/>
        <v>2211250724</v>
      </c>
      <c r="AR40" s="64">
        <f t="shared" si="26"/>
        <v>6851668345</v>
      </c>
      <c r="AS40" s="64">
        <f t="shared" si="26"/>
        <v>1442528196</v>
      </c>
      <c r="AT40" s="64">
        <f t="shared" si="26"/>
        <v>3127279157</v>
      </c>
      <c r="AU40" s="64">
        <f t="shared" si="26"/>
        <v>2133446922</v>
      </c>
      <c r="AV40" s="64">
        <f t="shared" si="26"/>
        <v>2953115780</v>
      </c>
      <c r="AW40" s="64">
        <f t="shared" si="26"/>
        <v>1555063320</v>
      </c>
      <c r="AX40" s="64">
        <f t="shared" si="26"/>
        <v>9359167245</v>
      </c>
      <c r="AY40" s="65">
        <f t="shared" si="26"/>
        <v>10962787170</v>
      </c>
      <c r="AZ40" s="64">
        <f t="shared" si="26"/>
        <v>4935583953</v>
      </c>
      <c r="BA40" s="64">
        <f t="shared" si="26"/>
        <v>0</v>
      </c>
      <c r="BB40" s="64">
        <f t="shared" si="26"/>
        <v>1031677000</v>
      </c>
      <c r="BC40" s="64">
        <f t="shared" si="26"/>
        <v>425027800</v>
      </c>
      <c r="BD40" s="64">
        <f t="shared" si="26"/>
        <v>1986959113</v>
      </c>
      <c r="BE40" s="64">
        <f t="shared" si="26"/>
        <v>1370797641</v>
      </c>
      <c r="BF40" s="64">
        <f t="shared" si="26"/>
        <v>658358900</v>
      </c>
      <c r="BG40" s="64">
        <f t="shared" si="26"/>
        <v>3248883999</v>
      </c>
      <c r="BH40" s="64">
        <f t="shared" si="26"/>
        <v>22944602043</v>
      </c>
      <c r="BI40" s="64">
        <f t="shared" si="26"/>
        <v>1580531456</v>
      </c>
      <c r="BJ40" s="64">
        <f t="shared" si="26"/>
        <v>11620496167</v>
      </c>
      <c r="BK40" s="64">
        <f t="shared" si="26"/>
        <v>14991494230</v>
      </c>
      <c r="BL40" s="64">
        <f t="shared" si="26"/>
        <v>0</v>
      </c>
      <c r="BM40" s="64">
        <f t="shared" si="26"/>
        <v>6303173739</v>
      </c>
      <c r="BN40" s="64">
        <f t="shared" si="26"/>
        <v>626524101</v>
      </c>
      <c r="BO40" s="64">
        <f t="shared" ref="BO40:CT40" si="27">SUM(BO41+BO42+BO43)</f>
        <v>653918780</v>
      </c>
      <c r="BP40" s="64">
        <f t="shared" si="27"/>
        <v>505077962</v>
      </c>
      <c r="BQ40" s="64">
        <f t="shared" si="27"/>
        <v>701133146</v>
      </c>
      <c r="BR40" s="64">
        <f t="shared" si="27"/>
        <v>580903999</v>
      </c>
      <c r="BS40" s="64">
        <f t="shared" si="27"/>
        <v>525827537</v>
      </c>
      <c r="BT40" s="64">
        <f t="shared" si="27"/>
        <v>732638821</v>
      </c>
      <c r="BU40" s="64">
        <f t="shared" si="27"/>
        <v>803252437</v>
      </c>
      <c r="BV40" s="64">
        <f t="shared" si="27"/>
        <v>479076062</v>
      </c>
      <c r="BW40" s="64">
        <f t="shared" si="27"/>
        <v>664970786</v>
      </c>
      <c r="BX40" s="64">
        <f t="shared" si="27"/>
        <v>670458143</v>
      </c>
      <c r="BY40" s="64">
        <f t="shared" si="27"/>
        <v>832725191</v>
      </c>
      <c r="BZ40" s="64">
        <f t="shared" si="27"/>
        <v>827538205</v>
      </c>
      <c r="CA40" s="64">
        <f t="shared" si="27"/>
        <v>581988780</v>
      </c>
      <c r="CB40" s="64">
        <f t="shared" si="27"/>
        <v>581449254</v>
      </c>
      <c r="CC40" s="64">
        <f t="shared" si="27"/>
        <v>602271700</v>
      </c>
      <c r="CD40" s="64">
        <f t="shared" si="27"/>
        <v>561006852</v>
      </c>
      <c r="CE40" s="64">
        <f t="shared" si="27"/>
        <v>807444767</v>
      </c>
      <c r="CF40" s="64">
        <f t="shared" si="27"/>
        <v>945309854</v>
      </c>
      <c r="CG40" s="64">
        <f t="shared" si="27"/>
        <v>946024714</v>
      </c>
      <c r="CH40" s="64">
        <f t="shared" si="27"/>
        <v>639831420</v>
      </c>
      <c r="CI40" s="64">
        <f t="shared" si="27"/>
        <v>333067562</v>
      </c>
      <c r="CJ40" s="64">
        <f t="shared" si="27"/>
        <v>444218418</v>
      </c>
      <c r="CK40" s="64">
        <f t="shared" si="27"/>
        <v>591697169</v>
      </c>
      <c r="CL40" s="64">
        <f t="shared" si="27"/>
        <v>468243645</v>
      </c>
      <c r="CM40" s="64">
        <f t="shared" si="27"/>
        <v>840035649</v>
      </c>
      <c r="CN40" s="64">
        <f t="shared" si="27"/>
        <v>749248379</v>
      </c>
      <c r="CO40" s="64">
        <f t="shared" si="27"/>
        <v>506076322</v>
      </c>
      <c r="CP40" s="64">
        <f t="shared" si="27"/>
        <v>343112759</v>
      </c>
      <c r="CQ40" s="64">
        <f t="shared" si="27"/>
        <v>594478127</v>
      </c>
      <c r="CR40" s="64">
        <f t="shared" si="27"/>
        <v>392109899</v>
      </c>
      <c r="CS40" s="64">
        <f t="shared" si="27"/>
        <v>476193610</v>
      </c>
      <c r="CT40" s="64">
        <f t="shared" si="27"/>
        <v>462632134</v>
      </c>
      <c r="CU40" s="64">
        <f t="shared" ref="CU40:DZ40" si="28">SUM(CU41+CU42+CU43)</f>
        <v>373461998</v>
      </c>
      <c r="CV40" s="64">
        <f t="shared" si="28"/>
        <v>585283038</v>
      </c>
      <c r="CW40" s="64">
        <f t="shared" si="28"/>
        <v>358538355</v>
      </c>
      <c r="CX40" s="64">
        <f t="shared" si="28"/>
        <v>743724100</v>
      </c>
      <c r="CY40" s="64">
        <f t="shared" si="28"/>
        <v>363015280</v>
      </c>
      <c r="CZ40" s="64">
        <f t="shared" si="28"/>
        <v>378259904</v>
      </c>
      <c r="DA40" s="64">
        <f t="shared" si="28"/>
        <v>412915743</v>
      </c>
      <c r="DB40" s="64">
        <f t="shared" si="28"/>
        <v>307086759</v>
      </c>
      <c r="DC40" s="64">
        <f t="shared" si="28"/>
        <v>391489640</v>
      </c>
      <c r="DD40" s="64">
        <f t="shared" si="28"/>
        <v>381887631</v>
      </c>
      <c r="DE40" s="64">
        <f t="shared" si="28"/>
        <v>344233525</v>
      </c>
      <c r="DF40" s="132"/>
      <c r="DG40" s="133"/>
      <c r="DH40" s="133"/>
    </row>
    <row r="41" spans="1:112" ht="12.75" customHeight="1" x14ac:dyDescent="0.2">
      <c r="A41" s="54">
        <v>0</v>
      </c>
      <c r="B41" s="58" t="s">
        <v>85</v>
      </c>
      <c r="C41" s="61">
        <v>78815509620</v>
      </c>
      <c r="D41" s="34">
        <f>SUM(E41:DE41)</f>
        <v>69188250668</v>
      </c>
      <c r="E41" s="59">
        <v>25784952896</v>
      </c>
      <c r="F41" s="63">
        <v>1941749980</v>
      </c>
      <c r="G41" s="63">
        <v>20872670</v>
      </c>
      <c r="H41" s="63">
        <v>25882670</v>
      </c>
      <c r="I41" s="63">
        <v>21672670</v>
      </c>
      <c r="J41" s="63">
        <v>21302670</v>
      </c>
      <c r="K41" s="63">
        <v>20522670</v>
      </c>
      <c r="L41" s="63">
        <v>45312670</v>
      </c>
      <c r="M41" s="63">
        <v>24502670</v>
      </c>
      <c r="N41" s="63">
        <v>28602670</v>
      </c>
      <c r="O41" s="63">
        <v>40442670</v>
      </c>
      <c r="P41" s="63">
        <v>20768670</v>
      </c>
      <c r="Q41" s="63">
        <v>28672670</v>
      </c>
      <c r="R41" s="63">
        <v>26592670</v>
      </c>
      <c r="S41" s="63">
        <v>34412040</v>
      </c>
      <c r="T41" s="63">
        <v>25772670</v>
      </c>
      <c r="U41" s="63">
        <v>24202670</v>
      </c>
      <c r="V41" s="63">
        <v>31562670</v>
      </c>
      <c r="W41" s="63">
        <v>20722670</v>
      </c>
      <c r="X41" s="63">
        <v>20656000</v>
      </c>
      <c r="Y41" s="63">
        <v>27028670</v>
      </c>
      <c r="Z41" s="63">
        <v>27232670</v>
      </c>
      <c r="AA41" s="63">
        <v>20812670</v>
      </c>
      <c r="AB41" s="63">
        <v>20399670</v>
      </c>
      <c r="AC41" s="63">
        <v>20472670</v>
      </c>
      <c r="AD41" s="63">
        <f>22335000-257670</f>
        <v>22077330</v>
      </c>
      <c r="AE41" s="63">
        <v>20802670</v>
      </c>
      <c r="AF41" s="59">
        <v>5772847223</v>
      </c>
      <c r="AG41" s="59">
        <v>4617345870</v>
      </c>
      <c r="AH41" s="59">
        <v>1071335000</v>
      </c>
      <c r="AI41" s="59">
        <v>1003241290</v>
      </c>
      <c r="AJ41" s="59">
        <v>457129500</v>
      </c>
      <c r="AK41" s="59">
        <v>1186537000</v>
      </c>
      <c r="AL41" s="59">
        <v>1533602230</v>
      </c>
      <c r="AM41" s="59">
        <v>1238316725</v>
      </c>
      <c r="AN41" s="59">
        <v>1075043160</v>
      </c>
      <c r="AO41" s="59">
        <v>670065000</v>
      </c>
      <c r="AP41" s="59">
        <v>599302090</v>
      </c>
      <c r="AQ41" s="59">
        <v>366777740</v>
      </c>
      <c r="AR41" s="59">
        <v>2402229870</v>
      </c>
      <c r="AS41" s="59">
        <v>300479525</v>
      </c>
      <c r="AT41" s="59">
        <v>238670220</v>
      </c>
      <c r="AU41" s="59">
        <v>412596700</v>
      </c>
      <c r="AV41" s="59">
        <v>134708900</v>
      </c>
      <c r="AW41" s="59">
        <v>165695500</v>
      </c>
      <c r="AX41" s="59">
        <v>1319047000</v>
      </c>
      <c r="AY41" s="60">
        <v>3737030892</v>
      </c>
      <c r="AZ41" s="59">
        <v>523148180</v>
      </c>
      <c r="BA41" s="59">
        <v>0</v>
      </c>
      <c r="BB41" s="59">
        <v>201298000</v>
      </c>
      <c r="BC41" s="59">
        <v>116700000</v>
      </c>
      <c r="BD41" s="59">
        <v>1464994000</v>
      </c>
      <c r="BE41" s="59">
        <v>117107000</v>
      </c>
      <c r="BF41" s="59">
        <v>166210000</v>
      </c>
      <c r="BG41" s="59">
        <v>294625000</v>
      </c>
      <c r="BH41" s="59">
        <v>982163000</v>
      </c>
      <c r="BI41" s="59">
        <v>388925000</v>
      </c>
      <c r="BJ41" s="59">
        <v>509632500</v>
      </c>
      <c r="BK41" s="59">
        <v>434382920</v>
      </c>
      <c r="BL41" s="59">
        <v>0</v>
      </c>
      <c r="BM41" s="59">
        <v>617575950</v>
      </c>
      <c r="BN41" s="59">
        <v>149369000</v>
      </c>
      <c r="BO41" s="59">
        <v>237844000</v>
      </c>
      <c r="BP41" s="59">
        <v>218636300</v>
      </c>
      <c r="BQ41" s="59">
        <v>228094670</v>
      </c>
      <c r="BR41" s="59">
        <v>202466340</v>
      </c>
      <c r="BS41" s="59">
        <v>174347470</v>
      </c>
      <c r="BT41" s="59">
        <v>247858840</v>
      </c>
      <c r="BU41" s="59">
        <v>250146160</v>
      </c>
      <c r="BV41" s="59">
        <v>146272670</v>
      </c>
      <c r="BW41" s="59">
        <v>193032340</v>
      </c>
      <c r="BX41" s="59">
        <v>220425000</v>
      </c>
      <c r="BY41" s="59">
        <v>145789040</v>
      </c>
      <c r="BZ41" s="59">
        <v>202773300</v>
      </c>
      <c r="CA41" s="59">
        <v>160570000</v>
      </c>
      <c r="CB41" s="59">
        <v>62675820</v>
      </c>
      <c r="CC41" s="59">
        <v>179167500</v>
      </c>
      <c r="CD41" s="59">
        <v>175370000</v>
      </c>
      <c r="CE41" s="59">
        <v>216260035</v>
      </c>
      <c r="CF41" s="59">
        <v>158365780</v>
      </c>
      <c r="CG41" s="59">
        <v>405978420</v>
      </c>
      <c r="CH41" s="59">
        <v>223910820</v>
      </c>
      <c r="CI41" s="59">
        <v>60860000</v>
      </c>
      <c r="CJ41" s="59">
        <v>153213560</v>
      </c>
      <c r="CK41" s="59">
        <v>65339700</v>
      </c>
      <c r="CL41" s="59">
        <v>119765000</v>
      </c>
      <c r="CM41" s="59">
        <v>291120000</v>
      </c>
      <c r="CN41" s="59">
        <v>232740000</v>
      </c>
      <c r="CO41" s="59">
        <v>131882500</v>
      </c>
      <c r="CP41" s="59">
        <v>94938250</v>
      </c>
      <c r="CQ41" s="59">
        <v>106280000</v>
      </c>
      <c r="CR41" s="59">
        <v>87926410</v>
      </c>
      <c r="CS41" s="59">
        <v>120676000</v>
      </c>
      <c r="CT41" s="59">
        <v>118296230</v>
      </c>
      <c r="CU41" s="59">
        <v>102688040</v>
      </c>
      <c r="CV41" s="59">
        <v>48130000</v>
      </c>
      <c r="CW41" s="59">
        <v>94558000</v>
      </c>
      <c r="CX41" s="59">
        <v>232588020</v>
      </c>
      <c r="CY41" s="59">
        <v>51935000</v>
      </c>
      <c r="CZ41" s="59">
        <v>81631780</v>
      </c>
      <c r="DA41" s="59">
        <v>60781958</v>
      </c>
      <c r="DB41" s="59">
        <v>64818040</v>
      </c>
      <c r="DC41" s="59">
        <v>50277204</v>
      </c>
      <c r="DD41" s="59">
        <v>92552500</v>
      </c>
      <c r="DE41" s="59">
        <v>39130000</v>
      </c>
    </row>
    <row r="42" spans="1:112" ht="12.75" customHeight="1" x14ac:dyDescent="0.2">
      <c r="A42" s="54" t="s">
        <v>84</v>
      </c>
      <c r="B42" s="62" t="s">
        <v>83</v>
      </c>
      <c r="C42" s="61">
        <v>368202870398</v>
      </c>
      <c r="D42" s="34">
        <f>SUM(E42:DE42)</f>
        <v>338103410438</v>
      </c>
      <c r="E42" s="59">
        <v>37501209402</v>
      </c>
      <c r="F42" s="59">
        <v>29033228543</v>
      </c>
      <c r="G42" s="59">
        <v>603950883</v>
      </c>
      <c r="H42" s="59">
        <v>1286005965</v>
      </c>
      <c r="I42" s="59">
        <v>1694378907</v>
      </c>
      <c r="J42" s="59">
        <v>1540661704</v>
      </c>
      <c r="K42" s="59">
        <v>1026621522</v>
      </c>
      <c r="L42" s="59">
        <v>1784378259</v>
      </c>
      <c r="M42" s="59">
        <v>1025183807</v>
      </c>
      <c r="N42" s="59">
        <v>859769725</v>
      </c>
      <c r="O42" s="59">
        <v>1078966484</v>
      </c>
      <c r="P42" s="59">
        <v>1078343756</v>
      </c>
      <c r="Q42" s="59">
        <v>1747998764</v>
      </c>
      <c r="R42" s="59">
        <v>1499984139</v>
      </c>
      <c r="S42" s="59">
        <v>1287604285</v>
      </c>
      <c r="T42" s="59">
        <v>992816628</v>
      </c>
      <c r="U42" s="59">
        <v>1143633884</v>
      </c>
      <c r="V42" s="59">
        <v>2348445137</v>
      </c>
      <c r="W42" s="59">
        <v>1123442664</v>
      </c>
      <c r="X42" s="59">
        <v>1364579192</v>
      </c>
      <c r="Y42" s="59">
        <v>810927196</v>
      </c>
      <c r="Z42" s="59">
        <v>1523656518</v>
      </c>
      <c r="AA42" s="59">
        <v>1438679726</v>
      </c>
      <c r="AB42" s="59">
        <v>777312254</v>
      </c>
      <c r="AC42" s="59">
        <v>777968810</v>
      </c>
      <c r="AD42" s="59">
        <v>856551429</v>
      </c>
      <c r="AE42" s="59">
        <v>1018682365</v>
      </c>
      <c r="AF42" s="59">
        <v>91077556912</v>
      </c>
      <c r="AG42" s="59">
        <v>24784408320</v>
      </c>
      <c r="AH42" s="59">
        <v>1395248001</v>
      </c>
      <c r="AI42" s="59">
        <v>2407734541</v>
      </c>
      <c r="AJ42" s="59">
        <v>2206938000</v>
      </c>
      <c r="AK42" s="59">
        <v>2321101505</v>
      </c>
      <c r="AL42" s="59">
        <v>15917833041</v>
      </c>
      <c r="AM42" s="59">
        <v>5680686412</v>
      </c>
      <c r="AN42" s="59">
        <v>2548426117</v>
      </c>
      <c r="AO42" s="59">
        <v>3232315385</v>
      </c>
      <c r="AP42" s="59">
        <v>1473542383</v>
      </c>
      <c r="AQ42" s="59">
        <v>1510919721</v>
      </c>
      <c r="AR42" s="59">
        <v>3203855993</v>
      </c>
      <c r="AS42" s="59">
        <v>939639171</v>
      </c>
      <c r="AT42" s="59">
        <v>2390504012</v>
      </c>
      <c r="AU42" s="59">
        <v>655721014</v>
      </c>
      <c r="AV42" s="59">
        <v>2718201880</v>
      </c>
      <c r="AW42" s="59">
        <v>1306921820</v>
      </c>
      <c r="AX42" s="59">
        <v>4247042355</v>
      </c>
      <c r="AY42" s="60">
        <v>3482572897</v>
      </c>
      <c r="AZ42" s="59">
        <v>3581060273</v>
      </c>
      <c r="BA42" s="59">
        <v>0</v>
      </c>
      <c r="BB42" s="59">
        <v>830379000</v>
      </c>
      <c r="BC42" s="59">
        <v>308327800</v>
      </c>
      <c r="BD42" s="59">
        <v>521965113</v>
      </c>
      <c r="BE42" s="59">
        <v>1175800641</v>
      </c>
      <c r="BF42" s="59">
        <v>421643700</v>
      </c>
      <c r="BG42" s="59">
        <v>2912108999</v>
      </c>
      <c r="BH42" s="59">
        <v>19679126963</v>
      </c>
      <c r="BI42" s="59">
        <v>1133086456</v>
      </c>
      <c r="BJ42" s="59">
        <v>2243904933</v>
      </c>
      <c r="BK42" s="59">
        <v>13511016510</v>
      </c>
      <c r="BL42" s="59">
        <v>0</v>
      </c>
      <c r="BM42" s="59">
        <v>5615259777</v>
      </c>
      <c r="BN42" s="59">
        <v>460255101</v>
      </c>
      <c r="BO42" s="59">
        <v>341299780</v>
      </c>
      <c r="BP42" s="59">
        <v>270881662</v>
      </c>
      <c r="BQ42" s="59">
        <v>460538476</v>
      </c>
      <c r="BR42" s="59">
        <v>366187659</v>
      </c>
      <c r="BS42" s="59">
        <v>336975067</v>
      </c>
      <c r="BT42" s="59">
        <v>469533481</v>
      </c>
      <c r="BU42" s="59">
        <v>538856277</v>
      </c>
      <c r="BV42" s="59">
        <v>318083392</v>
      </c>
      <c r="BW42" s="59">
        <v>459438446</v>
      </c>
      <c r="BX42" s="59">
        <v>430195143</v>
      </c>
      <c r="BY42" s="59">
        <v>267063151</v>
      </c>
      <c r="BZ42" s="59">
        <v>612264905</v>
      </c>
      <c r="CA42" s="59">
        <v>406743780</v>
      </c>
      <c r="CB42" s="59">
        <v>83038434</v>
      </c>
      <c r="CC42" s="59">
        <v>394270200</v>
      </c>
      <c r="CD42" s="59">
        <v>371886852</v>
      </c>
      <c r="CE42" s="59">
        <v>578684732</v>
      </c>
      <c r="CF42" s="59">
        <v>461255074</v>
      </c>
      <c r="CG42" s="59">
        <v>527456294</v>
      </c>
      <c r="CH42" s="59">
        <v>403470600</v>
      </c>
      <c r="CI42" s="59">
        <v>247207562</v>
      </c>
      <c r="CJ42" s="59">
        <v>261173358</v>
      </c>
      <c r="CK42" s="59">
        <v>312615969</v>
      </c>
      <c r="CL42" s="59">
        <v>319978645</v>
      </c>
      <c r="CM42" s="59">
        <v>536415649</v>
      </c>
      <c r="CN42" s="59">
        <v>496508379</v>
      </c>
      <c r="CO42" s="59">
        <v>282194822</v>
      </c>
      <c r="CP42" s="59">
        <v>205909209</v>
      </c>
      <c r="CQ42" s="59">
        <v>271383127</v>
      </c>
      <c r="CR42" s="59">
        <v>265683489</v>
      </c>
      <c r="CS42" s="59">
        <v>318517610</v>
      </c>
      <c r="CT42" s="59">
        <v>331835904</v>
      </c>
      <c r="CU42" s="59">
        <v>246181143</v>
      </c>
      <c r="CV42" s="59">
        <v>248935038</v>
      </c>
      <c r="CW42" s="59">
        <v>225680355</v>
      </c>
      <c r="CX42" s="59">
        <v>498636080</v>
      </c>
      <c r="CY42" s="59">
        <v>262270280</v>
      </c>
      <c r="CZ42" s="59">
        <v>271628124</v>
      </c>
      <c r="DA42" s="59">
        <v>302133785</v>
      </c>
      <c r="DB42" s="59">
        <v>217488719</v>
      </c>
      <c r="DC42" s="59">
        <v>257884436</v>
      </c>
      <c r="DD42" s="59">
        <v>247335131</v>
      </c>
      <c r="DE42" s="59">
        <v>257603525</v>
      </c>
      <c r="DF42" s="129" t="s">
        <v>82</v>
      </c>
      <c r="DG42" s="129"/>
      <c r="DH42" s="129"/>
    </row>
    <row r="43" spans="1:112" ht="12.75" customHeight="1" x14ac:dyDescent="0.2">
      <c r="A43" s="54" t="s">
        <v>81</v>
      </c>
      <c r="B43" s="58" t="s">
        <v>80</v>
      </c>
      <c r="C43" s="57">
        <f t="shared" ref="C43:AH43" si="29">C44+C45+C46+C47+C48+C49</f>
        <v>327846389376</v>
      </c>
      <c r="D43" s="57">
        <f t="shared" si="29"/>
        <v>313456707192</v>
      </c>
      <c r="E43" s="57">
        <f t="shared" si="29"/>
        <v>46784923134</v>
      </c>
      <c r="F43" s="57">
        <f t="shared" si="29"/>
        <v>15774654590</v>
      </c>
      <c r="G43" s="57">
        <f t="shared" si="29"/>
        <v>44654812</v>
      </c>
      <c r="H43" s="57">
        <f t="shared" si="29"/>
        <v>349894720</v>
      </c>
      <c r="I43" s="57">
        <f t="shared" si="29"/>
        <v>225019049</v>
      </c>
      <c r="J43" s="57">
        <f t="shared" si="29"/>
        <v>183053200</v>
      </c>
      <c r="K43" s="57">
        <f t="shared" si="29"/>
        <v>122076173</v>
      </c>
      <c r="L43" s="57">
        <f t="shared" si="29"/>
        <v>209879396</v>
      </c>
      <c r="M43" s="57">
        <f t="shared" si="29"/>
        <v>96135863</v>
      </c>
      <c r="N43" s="57">
        <f t="shared" si="29"/>
        <v>174133850</v>
      </c>
      <c r="O43" s="57">
        <f t="shared" si="29"/>
        <v>99863950</v>
      </c>
      <c r="P43" s="57">
        <f t="shared" si="29"/>
        <v>128180241</v>
      </c>
      <c r="Q43" s="57">
        <f t="shared" si="29"/>
        <v>137448900</v>
      </c>
      <c r="R43" s="57">
        <f t="shared" si="29"/>
        <v>367249404</v>
      </c>
      <c r="S43" s="57">
        <f t="shared" si="29"/>
        <v>190067714</v>
      </c>
      <c r="T43" s="57">
        <f t="shared" si="29"/>
        <v>154855175</v>
      </c>
      <c r="U43" s="57">
        <f t="shared" si="29"/>
        <v>157531300</v>
      </c>
      <c r="V43" s="57">
        <f t="shared" si="29"/>
        <v>575231468</v>
      </c>
      <c r="W43" s="57">
        <f t="shared" si="29"/>
        <v>228389725</v>
      </c>
      <c r="X43" s="57">
        <f t="shared" si="29"/>
        <v>211918942</v>
      </c>
      <c r="Y43" s="57">
        <f t="shared" si="29"/>
        <v>55505650</v>
      </c>
      <c r="Z43" s="57">
        <f t="shared" si="29"/>
        <v>207088168</v>
      </c>
      <c r="AA43" s="57">
        <f t="shared" si="29"/>
        <v>212978807</v>
      </c>
      <c r="AB43" s="57">
        <f t="shared" si="29"/>
        <v>72024170</v>
      </c>
      <c r="AC43" s="57">
        <f t="shared" si="29"/>
        <v>90708750</v>
      </c>
      <c r="AD43" s="57">
        <f t="shared" si="29"/>
        <v>67309750</v>
      </c>
      <c r="AE43" s="57">
        <f t="shared" si="29"/>
        <v>156708300</v>
      </c>
      <c r="AF43" s="57">
        <f t="shared" si="29"/>
        <v>83066451908</v>
      </c>
      <c r="AG43" s="57">
        <f t="shared" si="29"/>
        <v>126773150661</v>
      </c>
      <c r="AH43" s="57">
        <f t="shared" si="29"/>
        <v>454337000</v>
      </c>
      <c r="AI43" s="57">
        <f t="shared" ref="AI43:BN43" si="30">AI44+AI45+AI46+AI47+AI48+AI49</f>
        <v>302202600</v>
      </c>
      <c r="AJ43" s="57">
        <f t="shared" si="30"/>
        <v>702703430</v>
      </c>
      <c r="AK43" s="57">
        <f t="shared" si="30"/>
        <v>976903252</v>
      </c>
      <c r="AL43" s="57">
        <f t="shared" si="30"/>
        <v>398445000</v>
      </c>
      <c r="AM43" s="57">
        <f t="shared" si="30"/>
        <v>2447013100</v>
      </c>
      <c r="AN43" s="57">
        <f t="shared" si="30"/>
        <v>2318200400</v>
      </c>
      <c r="AO43" s="57">
        <f t="shared" si="30"/>
        <v>56557250</v>
      </c>
      <c r="AP43" s="57">
        <f t="shared" si="30"/>
        <v>1507099800</v>
      </c>
      <c r="AQ43" s="57">
        <f t="shared" si="30"/>
        <v>333553263</v>
      </c>
      <c r="AR43" s="57">
        <f t="shared" si="30"/>
        <v>1245582482</v>
      </c>
      <c r="AS43" s="57">
        <f t="shared" si="30"/>
        <v>202409500</v>
      </c>
      <c r="AT43" s="57">
        <f t="shared" si="30"/>
        <v>498104925</v>
      </c>
      <c r="AU43" s="57">
        <f t="shared" si="30"/>
        <v>1065129208</v>
      </c>
      <c r="AV43" s="57">
        <f t="shared" si="30"/>
        <v>100205000</v>
      </c>
      <c r="AW43" s="57">
        <f t="shared" si="30"/>
        <v>82446000</v>
      </c>
      <c r="AX43" s="57">
        <f t="shared" si="30"/>
        <v>3793077890</v>
      </c>
      <c r="AY43" s="57">
        <f t="shared" si="30"/>
        <v>3743183381</v>
      </c>
      <c r="AZ43" s="57">
        <f t="shared" si="30"/>
        <v>831375500</v>
      </c>
      <c r="BA43" s="57">
        <f t="shared" si="30"/>
        <v>0</v>
      </c>
      <c r="BB43" s="57">
        <f t="shared" si="30"/>
        <v>0</v>
      </c>
      <c r="BC43" s="57">
        <f t="shared" si="30"/>
        <v>0</v>
      </c>
      <c r="BD43" s="57">
        <f t="shared" si="30"/>
        <v>0</v>
      </c>
      <c r="BE43" s="57">
        <f t="shared" si="30"/>
        <v>77890000</v>
      </c>
      <c r="BF43" s="57">
        <f t="shared" si="30"/>
        <v>70505200</v>
      </c>
      <c r="BG43" s="57">
        <f t="shared" si="30"/>
        <v>42150000</v>
      </c>
      <c r="BH43" s="57">
        <f t="shared" si="30"/>
        <v>2283312080</v>
      </c>
      <c r="BI43" s="57">
        <f t="shared" si="30"/>
        <v>58520000</v>
      </c>
      <c r="BJ43" s="57">
        <f t="shared" si="30"/>
        <v>8866958734</v>
      </c>
      <c r="BK43" s="57">
        <f t="shared" si="30"/>
        <v>1046094800</v>
      </c>
      <c r="BL43" s="57">
        <f t="shared" si="30"/>
        <v>0</v>
      </c>
      <c r="BM43" s="57">
        <f t="shared" si="30"/>
        <v>70338012</v>
      </c>
      <c r="BN43" s="57">
        <f t="shared" si="30"/>
        <v>16900000</v>
      </c>
      <c r="BO43" s="57">
        <f t="shared" ref="BO43:CT43" si="31">BO44+BO45+BO46+BO47+BO48+BO49</f>
        <v>74775000</v>
      </c>
      <c r="BP43" s="57">
        <f t="shared" si="31"/>
        <v>15560000</v>
      </c>
      <c r="BQ43" s="57">
        <f t="shared" si="31"/>
        <v>12500000</v>
      </c>
      <c r="BR43" s="57">
        <f t="shared" si="31"/>
        <v>12250000</v>
      </c>
      <c r="BS43" s="57">
        <f t="shared" si="31"/>
        <v>14505000</v>
      </c>
      <c r="BT43" s="57">
        <f t="shared" si="31"/>
        <v>15246500</v>
      </c>
      <c r="BU43" s="57">
        <f t="shared" si="31"/>
        <v>14250000</v>
      </c>
      <c r="BV43" s="57">
        <f t="shared" si="31"/>
        <v>14720000</v>
      </c>
      <c r="BW43" s="57">
        <f t="shared" si="31"/>
        <v>12500000</v>
      </c>
      <c r="BX43" s="57">
        <f t="shared" si="31"/>
        <v>19838000</v>
      </c>
      <c r="BY43" s="57">
        <f t="shared" si="31"/>
        <v>419873000</v>
      </c>
      <c r="BZ43" s="57">
        <f t="shared" si="31"/>
        <v>12500000</v>
      </c>
      <c r="CA43" s="57">
        <f t="shared" si="31"/>
        <v>14675000</v>
      </c>
      <c r="CB43" s="57">
        <f t="shared" si="31"/>
        <v>435735000</v>
      </c>
      <c r="CC43" s="57">
        <f t="shared" si="31"/>
        <v>28834000</v>
      </c>
      <c r="CD43" s="57">
        <f t="shared" si="31"/>
        <v>13750000</v>
      </c>
      <c r="CE43" s="57">
        <f t="shared" si="31"/>
        <v>12500000</v>
      </c>
      <c r="CF43" s="57">
        <f t="shared" si="31"/>
        <v>325689000</v>
      </c>
      <c r="CG43" s="57">
        <f t="shared" si="31"/>
        <v>12590000</v>
      </c>
      <c r="CH43" s="57">
        <f t="shared" si="31"/>
        <v>12450000</v>
      </c>
      <c r="CI43" s="57">
        <f t="shared" si="31"/>
        <v>25000000</v>
      </c>
      <c r="CJ43" s="57">
        <f t="shared" si="31"/>
        <v>29831500</v>
      </c>
      <c r="CK43" s="57">
        <f t="shared" si="31"/>
        <v>213741500</v>
      </c>
      <c r="CL43" s="57">
        <f t="shared" si="31"/>
        <v>28500000</v>
      </c>
      <c r="CM43" s="57">
        <f t="shared" si="31"/>
        <v>12500000</v>
      </c>
      <c r="CN43" s="57">
        <f t="shared" si="31"/>
        <v>20000000</v>
      </c>
      <c r="CO43" s="57">
        <f t="shared" si="31"/>
        <v>91999000</v>
      </c>
      <c r="CP43" s="57">
        <f t="shared" si="31"/>
        <v>42265300</v>
      </c>
      <c r="CQ43" s="57">
        <f t="shared" si="31"/>
        <v>216815000</v>
      </c>
      <c r="CR43" s="57">
        <f t="shared" si="31"/>
        <v>38500000</v>
      </c>
      <c r="CS43" s="57">
        <f t="shared" si="31"/>
        <v>37000000</v>
      </c>
      <c r="CT43" s="57">
        <f t="shared" si="31"/>
        <v>12500000</v>
      </c>
      <c r="CU43" s="57">
        <f t="shared" ref="CU43:DZ43" si="32">CU44+CU45+CU46+CU47+CU48+CU49</f>
        <v>24592815</v>
      </c>
      <c r="CV43" s="57">
        <f t="shared" si="32"/>
        <v>288218000</v>
      </c>
      <c r="CW43" s="57">
        <f t="shared" si="32"/>
        <v>38300000</v>
      </c>
      <c r="CX43" s="57">
        <f t="shared" si="32"/>
        <v>12500000</v>
      </c>
      <c r="CY43" s="57">
        <f t="shared" si="32"/>
        <v>48810000</v>
      </c>
      <c r="CZ43" s="57">
        <f t="shared" si="32"/>
        <v>25000000</v>
      </c>
      <c r="DA43" s="57">
        <f t="shared" si="32"/>
        <v>50000000</v>
      </c>
      <c r="DB43" s="57">
        <f t="shared" si="32"/>
        <v>24780000</v>
      </c>
      <c r="DC43" s="57">
        <f t="shared" si="32"/>
        <v>83328000</v>
      </c>
      <c r="DD43" s="57">
        <f t="shared" si="32"/>
        <v>42000000</v>
      </c>
      <c r="DE43" s="57">
        <f t="shared" si="32"/>
        <v>47500000</v>
      </c>
    </row>
    <row r="44" spans="1:112" ht="12.75" customHeight="1" x14ac:dyDescent="0.2">
      <c r="A44" s="54"/>
      <c r="B44" s="53" t="s">
        <v>79</v>
      </c>
      <c r="C44" s="52">
        <f>SUM(C56)</f>
        <v>6917724000</v>
      </c>
      <c r="D44" s="34">
        <f>SUM(E44:DE44)</f>
        <v>4504433760</v>
      </c>
      <c r="E44" s="34">
        <f t="shared" ref="E44:AJ44" si="33">SUM(E56)</f>
        <v>0</v>
      </c>
      <c r="F44" s="34">
        <f t="shared" si="33"/>
        <v>188046160</v>
      </c>
      <c r="G44" s="34">
        <f t="shared" si="33"/>
        <v>0</v>
      </c>
      <c r="H44" s="34">
        <f t="shared" si="33"/>
        <v>0</v>
      </c>
      <c r="I44" s="34">
        <f t="shared" si="33"/>
        <v>0</v>
      </c>
      <c r="J44" s="34">
        <f t="shared" si="33"/>
        <v>0</v>
      </c>
      <c r="K44" s="34">
        <f t="shared" si="33"/>
        <v>0</v>
      </c>
      <c r="L44" s="34">
        <f t="shared" si="33"/>
        <v>0</v>
      </c>
      <c r="M44" s="34">
        <f t="shared" si="33"/>
        <v>0</v>
      </c>
      <c r="N44" s="34">
        <f t="shared" si="33"/>
        <v>0</v>
      </c>
      <c r="O44" s="34">
        <f t="shared" si="33"/>
        <v>0</v>
      </c>
      <c r="P44" s="34">
        <f t="shared" si="33"/>
        <v>0</v>
      </c>
      <c r="Q44" s="34">
        <f t="shared" si="33"/>
        <v>0</v>
      </c>
      <c r="R44" s="34">
        <f t="shared" si="33"/>
        <v>0</v>
      </c>
      <c r="S44" s="34">
        <f t="shared" si="33"/>
        <v>0</v>
      </c>
      <c r="T44" s="34">
        <f t="shared" si="33"/>
        <v>0</v>
      </c>
      <c r="U44" s="34">
        <f t="shared" si="33"/>
        <v>0</v>
      </c>
      <c r="V44" s="34">
        <f t="shared" si="33"/>
        <v>0</v>
      </c>
      <c r="W44" s="34">
        <f t="shared" si="33"/>
        <v>0</v>
      </c>
      <c r="X44" s="34">
        <f t="shared" si="33"/>
        <v>0</v>
      </c>
      <c r="Y44" s="34">
        <f t="shared" si="33"/>
        <v>0</v>
      </c>
      <c r="Z44" s="34">
        <f t="shared" si="33"/>
        <v>0</v>
      </c>
      <c r="AA44" s="34">
        <f t="shared" si="33"/>
        <v>0</v>
      </c>
      <c r="AB44" s="34">
        <f t="shared" si="33"/>
        <v>0</v>
      </c>
      <c r="AC44" s="34">
        <f t="shared" si="33"/>
        <v>0</v>
      </c>
      <c r="AD44" s="34">
        <f t="shared" si="33"/>
        <v>0</v>
      </c>
      <c r="AE44" s="34">
        <f t="shared" si="33"/>
        <v>0</v>
      </c>
      <c r="AF44" s="34">
        <f t="shared" si="33"/>
        <v>0</v>
      </c>
      <c r="AG44" s="34">
        <f t="shared" si="33"/>
        <v>4286166200</v>
      </c>
      <c r="AH44" s="34">
        <f t="shared" si="33"/>
        <v>0</v>
      </c>
      <c r="AI44" s="34">
        <f t="shared" si="33"/>
        <v>0</v>
      </c>
      <c r="AJ44" s="34">
        <f t="shared" si="33"/>
        <v>0</v>
      </c>
      <c r="AK44" s="34">
        <f t="shared" ref="AK44:BP44" si="34">SUM(AK56)</f>
        <v>0</v>
      </c>
      <c r="AL44" s="34">
        <f t="shared" si="34"/>
        <v>0</v>
      </c>
      <c r="AM44" s="34">
        <f t="shared" si="34"/>
        <v>0</v>
      </c>
      <c r="AN44" s="34">
        <f t="shared" si="34"/>
        <v>0</v>
      </c>
      <c r="AO44" s="34">
        <f t="shared" si="34"/>
        <v>0</v>
      </c>
      <c r="AP44" s="34">
        <f t="shared" si="34"/>
        <v>0</v>
      </c>
      <c r="AQ44" s="34">
        <f t="shared" si="34"/>
        <v>0</v>
      </c>
      <c r="AR44" s="34">
        <f t="shared" si="34"/>
        <v>0</v>
      </c>
      <c r="AS44" s="34">
        <f t="shared" si="34"/>
        <v>0</v>
      </c>
      <c r="AT44" s="34">
        <f t="shared" si="34"/>
        <v>26947400</v>
      </c>
      <c r="AU44" s="34">
        <f t="shared" si="34"/>
        <v>0</v>
      </c>
      <c r="AV44" s="34">
        <f t="shared" si="34"/>
        <v>0</v>
      </c>
      <c r="AW44" s="34">
        <f t="shared" si="34"/>
        <v>0</v>
      </c>
      <c r="AX44" s="34">
        <f t="shared" si="34"/>
        <v>0</v>
      </c>
      <c r="AY44" s="34">
        <f t="shared" si="34"/>
        <v>0</v>
      </c>
      <c r="AZ44" s="34">
        <f t="shared" si="34"/>
        <v>0</v>
      </c>
      <c r="BA44" s="34">
        <f t="shared" si="34"/>
        <v>0</v>
      </c>
      <c r="BB44" s="34">
        <f t="shared" si="34"/>
        <v>0</v>
      </c>
      <c r="BC44" s="34">
        <f t="shared" si="34"/>
        <v>0</v>
      </c>
      <c r="BD44" s="34">
        <f t="shared" si="34"/>
        <v>0</v>
      </c>
      <c r="BE44" s="34">
        <f t="shared" si="34"/>
        <v>0</v>
      </c>
      <c r="BF44" s="34">
        <f t="shared" si="34"/>
        <v>0</v>
      </c>
      <c r="BG44" s="34">
        <f t="shared" si="34"/>
        <v>0</v>
      </c>
      <c r="BH44" s="34">
        <f t="shared" si="34"/>
        <v>0</v>
      </c>
      <c r="BI44" s="34">
        <f t="shared" si="34"/>
        <v>0</v>
      </c>
      <c r="BJ44" s="34">
        <f t="shared" si="34"/>
        <v>0</v>
      </c>
      <c r="BK44" s="34">
        <f t="shared" si="34"/>
        <v>0</v>
      </c>
      <c r="BL44" s="34">
        <f t="shared" si="34"/>
        <v>0</v>
      </c>
      <c r="BM44" s="34">
        <f t="shared" si="34"/>
        <v>0</v>
      </c>
      <c r="BN44" s="34">
        <f t="shared" si="34"/>
        <v>0</v>
      </c>
      <c r="BO44" s="34">
        <f t="shared" si="34"/>
        <v>0</v>
      </c>
      <c r="BP44" s="34">
        <f t="shared" si="34"/>
        <v>0</v>
      </c>
      <c r="BQ44" s="34">
        <f t="shared" ref="BQ44:CV44" si="35">SUM(BQ56)</f>
        <v>0</v>
      </c>
      <c r="BR44" s="34">
        <f t="shared" si="35"/>
        <v>0</v>
      </c>
      <c r="BS44" s="34">
        <f t="shared" si="35"/>
        <v>0</v>
      </c>
      <c r="BT44" s="34">
        <f t="shared" si="35"/>
        <v>0</v>
      </c>
      <c r="BU44" s="34">
        <f t="shared" si="35"/>
        <v>0</v>
      </c>
      <c r="BV44" s="34">
        <f t="shared" si="35"/>
        <v>0</v>
      </c>
      <c r="BW44" s="34">
        <f t="shared" si="35"/>
        <v>0</v>
      </c>
      <c r="BX44" s="34">
        <f t="shared" si="35"/>
        <v>0</v>
      </c>
      <c r="BY44" s="34">
        <f t="shared" si="35"/>
        <v>0</v>
      </c>
      <c r="BZ44" s="34">
        <f t="shared" si="35"/>
        <v>0</v>
      </c>
      <c r="CA44" s="34">
        <f t="shared" si="35"/>
        <v>0</v>
      </c>
      <c r="CB44" s="34">
        <f t="shared" si="35"/>
        <v>0</v>
      </c>
      <c r="CC44" s="34">
        <f t="shared" si="35"/>
        <v>3274000</v>
      </c>
      <c r="CD44" s="34">
        <f t="shared" si="35"/>
        <v>0</v>
      </c>
      <c r="CE44" s="34">
        <f t="shared" si="35"/>
        <v>0</v>
      </c>
      <c r="CF44" s="34">
        <f t="shared" si="35"/>
        <v>0</v>
      </c>
      <c r="CG44" s="34">
        <f t="shared" si="35"/>
        <v>0</v>
      </c>
      <c r="CH44" s="34">
        <f t="shared" si="35"/>
        <v>0</v>
      </c>
      <c r="CI44" s="34">
        <f t="shared" si="35"/>
        <v>0</v>
      </c>
      <c r="CJ44" s="34">
        <f t="shared" si="35"/>
        <v>0</v>
      </c>
      <c r="CK44" s="34">
        <f t="shared" si="35"/>
        <v>0</v>
      </c>
      <c r="CL44" s="34">
        <f t="shared" si="35"/>
        <v>0</v>
      </c>
      <c r="CM44" s="34">
        <f t="shared" si="35"/>
        <v>0</v>
      </c>
      <c r="CN44" s="34">
        <f t="shared" si="35"/>
        <v>0</v>
      </c>
      <c r="CO44" s="34">
        <f t="shared" si="35"/>
        <v>0</v>
      </c>
      <c r="CP44" s="34">
        <f t="shared" si="35"/>
        <v>0</v>
      </c>
      <c r="CQ44" s="34">
        <f t="shared" si="35"/>
        <v>0</v>
      </c>
      <c r="CR44" s="34">
        <f t="shared" si="35"/>
        <v>0</v>
      </c>
      <c r="CS44" s="34">
        <f t="shared" si="35"/>
        <v>0</v>
      </c>
      <c r="CT44" s="34">
        <f t="shared" si="35"/>
        <v>0</v>
      </c>
      <c r="CU44" s="34">
        <f t="shared" si="35"/>
        <v>0</v>
      </c>
      <c r="CV44" s="34">
        <f t="shared" si="35"/>
        <v>0</v>
      </c>
      <c r="CW44" s="34">
        <f t="shared" ref="CW44:DE44" si="36">SUM(CW56)</f>
        <v>0</v>
      </c>
      <c r="CX44" s="34">
        <f t="shared" si="36"/>
        <v>0</v>
      </c>
      <c r="CY44" s="34">
        <f t="shared" si="36"/>
        <v>0</v>
      </c>
      <c r="CZ44" s="34">
        <f t="shared" si="36"/>
        <v>0</v>
      </c>
      <c r="DA44" s="34">
        <f t="shared" si="36"/>
        <v>0</v>
      </c>
      <c r="DB44" s="34">
        <f t="shared" si="36"/>
        <v>0</v>
      </c>
      <c r="DC44" s="34">
        <f t="shared" si="36"/>
        <v>0</v>
      </c>
      <c r="DD44" s="34">
        <f t="shared" si="36"/>
        <v>0</v>
      </c>
      <c r="DE44" s="34">
        <f t="shared" si="36"/>
        <v>0</v>
      </c>
      <c r="DF44" s="134"/>
      <c r="DG44" s="132"/>
      <c r="DH44" s="132"/>
    </row>
    <row r="45" spans="1:112" ht="12.75" customHeight="1" x14ac:dyDescent="0.2">
      <c r="A45" s="54"/>
      <c r="B45" s="53" t="s">
        <v>78</v>
      </c>
      <c r="C45" s="52">
        <f>SUM(C58)</f>
        <v>60914835913</v>
      </c>
      <c r="D45" s="34">
        <f>SUM(E45:DE45)</f>
        <v>56315484189</v>
      </c>
      <c r="E45" s="34">
        <f t="shared" ref="E45:AJ45" si="37">SUM(E58)</f>
        <v>2243576511</v>
      </c>
      <c r="F45" s="34">
        <f t="shared" si="37"/>
        <v>3854620935</v>
      </c>
      <c r="G45" s="34">
        <f t="shared" si="37"/>
        <v>44654812</v>
      </c>
      <c r="H45" s="34">
        <f t="shared" si="37"/>
        <v>314959720</v>
      </c>
      <c r="I45" s="34">
        <f t="shared" si="37"/>
        <v>209269049</v>
      </c>
      <c r="J45" s="34">
        <f t="shared" si="37"/>
        <v>68728200</v>
      </c>
      <c r="K45" s="34">
        <f t="shared" si="37"/>
        <v>122076173</v>
      </c>
      <c r="L45" s="34">
        <f t="shared" si="37"/>
        <v>208454396</v>
      </c>
      <c r="M45" s="34">
        <f t="shared" si="37"/>
        <v>96135863</v>
      </c>
      <c r="N45" s="34">
        <f t="shared" si="37"/>
        <v>174133850</v>
      </c>
      <c r="O45" s="34">
        <f t="shared" si="37"/>
        <v>99863950</v>
      </c>
      <c r="P45" s="34">
        <f t="shared" si="37"/>
        <v>128180241</v>
      </c>
      <c r="Q45" s="34">
        <f t="shared" si="37"/>
        <v>137448900</v>
      </c>
      <c r="R45" s="34">
        <f t="shared" si="37"/>
        <v>367249404</v>
      </c>
      <c r="S45" s="34">
        <f t="shared" si="37"/>
        <v>190067714</v>
      </c>
      <c r="T45" s="34">
        <f t="shared" si="37"/>
        <v>143855175</v>
      </c>
      <c r="U45" s="34">
        <f t="shared" si="37"/>
        <v>150131300</v>
      </c>
      <c r="V45" s="34">
        <f t="shared" si="37"/>
        <v>374461468</v>
      </c>
      <c r="W45" s="34">
        <f t="shared" si="37"/>
        <v>228389725</v>
      </c>
      <c r="X45" s="34">
        <f t="shared" si="37"/>
        <v>202758942</v>
      </c>
      <c r="Y45" s="34">
        <f t="shared" si="37"/>
        <v>55505650</v>
      </c>
      <c r="Z45" s="34">
        <f t="shared" si="37"/>
        <v>192688168</v>
      </c>
      <c r="AA45" s="34">
        <f t="shared" si="37"/>
        <v>212978807</v>
      </c>
      <c r="AB45" s="34">
        <f t="shared" si="37"/>
        <v>72024170</v>
      </c>
      <c r="AC45" s="34">
        <f t="shared" si="37"/>
        <v>90708750</v>
      </c>
      <c r="AD45" s="34">
        <f t="shared" si="37"/>
        <v>56059750</v>
      </c>
      <c r="AE45" s="34">
        <f t="shared" si="37"/>
        <v>146965300</v>
      </c>
      <c r="AF45" s="34">
        <f t="shared" si="37"/>
        <v>22956601656</v>
      </c>
      <c r="AG45" s="34">
        <f t="shared" si="37"/>
        <v>3306638634</v>
      </c>
      <c r="AH45" s="34">
        <f t="shared" si="37"/>
        <v>177666000</v>
      </c>
      <c r="AI45" s="34">
        <f t="shared" si="37"/>
        <v>300103000</v>
      </c>
      <c r="AJ45" s="34">
        <f t="shared" si="37"/>
        <v>200533680</v>
      </c>
      <c r="AK45" s="34">
        <f t="shared" ref="AK45:BP45" si="38">SUM(AK58)</f>
        <v>102103252</v>
      </c>
      <c r="AL45" s="34">
        <f t="shared" si="38"/>
        <v>261271000</v>
      </c>
      <c r="AM45" s="34">
        <f t="shared" si="38"/>
        <v>1452474100</v>
      </c>
      <c r="AN45" s="34">
        <f t="shared" si="38"/>
        <v>442605400</v>
      </c>
      <c r="AO45" s="34">
        <f t="shared" si="38"/>
        <v>56557250</v>
      </c>
      <c r="AP45" s="34">
        <f t="shared" si="38"/>
        <v>62370000</v>
      </c>
      <c r="AQ45" s="34">
        <f t="shared" si="38"/>
        <v>333553263</v>
      </c>
      <c r="AR45" s="34">
        <f t="shared" si="38"/>
        <v>50986000</v>
      </c>
      <c r="AS45" s="34">
        <f t="shared" si="38"/>
        <v>152464700</v>
      </c>
      <c r="AT45" s="34">
        <f t="shared" si="38"/>
        <v>74825000</v>
      </c>
      <c r="AU45" s="34">
        <f t="shared" si="38"/>
        <v>272175800</v>
      </c>
      <c r="AV45" s="34">
        <f t="shared" si="38"/>
        <v>100205000</v>
      </c>
      <c r="AW45" s="34">
        <f t="shared" si="38"/>
        <v>81550000</v>
      </c>
      <c r="AX45" s="34">
        <f t="shared" si="38"/>
        <v>290193340</v>
      </c>
      <c r="AY45" s="34">
        <f t="shared" si="38"/>
        <v>2057200750</v>
      </c>
      <c r="AZ45" s="34">
        <f t="shared" si="38"/>
        <v>818289500</v>
      </c>
      <c r="BA45" s="34">
        <f t="shared" si="38"/>
        <v>0</v>
      </c>
      <c r="BB45" s="34">
        <f t="shared" si="38"/>
        <v>0</v>
      </c>
      <c r="BC45" s="34">
        <f t="shared" si="38"/>
        <v>0</v>
      </c>
      <c r="BD45" s="34">
        <f t="shared" si="38"/>
        <v>0</v>
      </c>
      <c r="BE45" s="34">
        <f t="shared" si="38"/>
        <v>77890000</v>
      </c>
      <c r="BF45" s="34">
        <f t="shared" si="38"/>
        <v>70505200</v>
      </c>
      <c r="BG45" s="34">
        <f t="shared" si="38"/>
        <v>42150000</v>
      </c>
      <c r="BH45" s="34">
        <f t="shared" si="38"/>
        <v>2283312080</v>
      </c>
      <c r="BI45" s="34">
        <f t="shared" si="38"/>
        <v>58520000</v>
      </c>
      <c r="BJ45" s="34">
        <f t="shared" si="38"/>
        <v>8625358734</v>
      </c>
      <c r="BK45" s="34">
        <f t="shared" si="38"/>
        <v>326303800</v>
      </c>
      <c r="BL45" s="34">
        <f t="shared" si="38"/>
        <v>0</v>
      </c>
      <c r="BM45" s="34">
        <f t="shared" si="38"/>
        <v>68838012</v>
      </c>
      <c r="BN45" s="34">
        <f t="shared" si="38"/>
        <v>16900000</v>
      </c>
      <c r="BO45" s="34">
        <f t="shared" si="38"/>
        <v>74775000</v>
      </c>
      <c r="BP45" s="34">
        <f t="shared" si="38"/>
        <v>15560000</v>
      </c>
      <c r="BQ45" s="34">
        <f t="shared" ref="BQ45:CV45" si="39">SUM(BQ58)</f>
        <v>12500000</v>
      </c>
      <c r="BR45" s="34">
        <f t="shared" si="39"/>
        <v>12250000</v>
      </c>
      <c r="BS45" s="34">
        <f t="shared" si="39"/>
        <v>14505000</v>
      </c>
      <c r="BT45" s="34">
        <f t="shared" si="39"/>
        <v>15246500</v>
      </c>
      <c r="BU45" s="34">
        <f t="shared" si="39"/>
        <v>14250000</v>
      </c>
      <c r="BV45" s="34">
        <f t="shared" si="39"/>
        <v>14720000</v>
      </c>
      <c r="BW45" s="34">
        <f t="shared" si="39"/>
        <v>12500000</v>
      </c>
      <c r="BX45" s="34">
        <f t="shared" si="39"/>
        <v>19838000</v>
      </c>
      <c r="BY45" s="34">
        <f t="shared" si="39"/>
        <v>17400000</v>
      </c>
      <c r="BZ45" s="34">
        <f t="shared" si="39"/>
        <v>12500000</v>
      </c>
      <c r="CA45" s="34">
        <f t="shared" si="39"/>
        <v>14675000</v>
      </c>
      <c r="CB45" s="34">
        <f t="shared" si="39"/>
        <v>14980000</v>
      </c>
      <c r="CC45" s="34">
        <f t="shared" si="39"/>
        <v>25560000</v>
      </c>
      <c r="CD45" s="34">
        <f t="shared" si="39"/>
        <v>13750000</v>
      </c>
      <c r="CE45" s="34">
        <f t="shared" si="39"/>
        <v>12500000</v>
      </c>
      <c r="CF45" s="34">
        <f t="shared" si="39"/>
        <v>12495000</v>
      </c>
      <c r="CG45" s="34">
        <f t="shared" si="39"/>
        <v>12590000</v>
      </c>
      <c r="CH45" s="34">
        <f t="shared" si="39"/>
        <v>12450000</v>
      </c>
      <c r="CI45" s="34">
        <f t="shared" si="39"/>
        <v>25000000</v>
      </c>
      <c r="CJ45" s="34">
        <f t="shared" si="39"/>
        <v>29831500</v>
      </c>
      <c r="CK45" s="34">
        <f t="shared" si="39"/>
        <v>20923000</v>
      </c>
      <c r="CL45" s="34">
        <f t="shared" si="39"/>
        <v>28500000</v>
      </c>
      <c r="CM45" s="34">
        <f t="shared" si="39"/>
        <v>12500000</v>
      </c>
      <c r="CN45" s="34">
        <f t="shared" si="39"/>
        <v>20000000</v>
      </c>
      <c r="CO45" s="34">
        <f t="shared" si="39"/>
        <v>34855000</v>
      </c>
      <c r="CP45" s="34">
        <f t="shared" si="39"/>
        <v>42265300</v>
      </c>
      <c r="CQ45" s="34">
        <f t="shared" si="39"/>
        <v>29800000</v>
      </c>
      <c r="CR45" s="34">
        <f t="shared" si="39"/>
        <v>38500000</v>
      </c>
      <c r="CS45" s="34">
        <f t="shared" si="39"/>
        <v>37000000</v>
      </c>
      <c r="CT45" s="34">
        <f t="shared" si="39"/>
        <v>12500000</v>
      </c>
      <c r="CU45" s="34">
        <f t="shared" si="39"/>
        <v>24592815</v>
      </c>
      <c r="CV45" s="34">
        <f t="shared" si="39"/>
        <v>25000000</v>
      </c>
      <c r="CW45" s="34">
        <f t="shared" ref="CW45:DE45" si="40">SUM(CW58)</f>
        <v>38300000</v>
      </c>
      <c r="CX45" s="34">
        <f t="shared" si="40"/>
        <v>12500000</v>
      </c>
      <c r="CY45" s="34">
        <f t="shared" si="40"/>
        <v>22000000</v>
      </c>
      <c r="CZ45" s="34">
        <f t="shared" si="40"/>
        <v>25000000</v>
      </c>
      <c r="DA45" s="34">
        <f t="shared" si="40"/>
        <v>50000000</v>
      </c>
      <c r="DB45" s="34">
        <f t="shared" si="40"/>
        <v>24780000</v>
      </c>
      <c r="DC45" s="34">
        <f t="shared" si="40"/>
        <v>33500000</v>
      </c>
      <c r="DD45" s="34">
        <f t="shared" si="40"/>
        <v>42000000</v>
      </c>
      <c r="DE45" s="34">
        <f t="shared" si="40"/>
        <v>25000000</v>
      </c>
      <c r="DF45" s="56"/>
      <c r="DG45" s="55"/>
    </row>
    <row r="46" spans="1:112" ht="12.75" customHeight="1" x14ac:dyDescent="0.2">
      <c r="A46" s="54"/>
      <c r="B46" s="53" t="s">
        <v>77</v>
      </c>
      <c r="C46" s="52">
        <f>SUM(C78)</f>
        <v>119049913198</v>
      </c>
      <c r="D46" s="34">
        <f>SUM(E46:DE46)</f>
        <v>116535600213</v>
      </c>
      <c r="E46" s="34">
        <f t="shared" ref="E46:AJ46" si="41">SUM(E78)</f>
        <v>27409964880</v>
      </c>
      <c r="F46" s="34">
        <f t="shared" si="41"/>
        <v>10544216595</v>
      </c>
      <c r="G46" s="34">
        <f t="shared" si="41"/>
        <v>0</v>
      </c>
      <c r="H46" s="34">
        <f t="shared" si="41"/>
        <v>34935000</v>
      </c>
      <c r="I46" s="34">
        <f t="shared" si="41"/>
        <v>15750000</v>
      </c>
      <c r="J46" s="34">
        <f t="shared" si="41"/>
        <v>114325000</v>
      </c>
      <c r="K46" s="34">
        <f t="shared" si="41"/>
        <v>0</v>
      </c>
      <c r="L46" s="34">
        <f t="shared" si="41"/>
        <v>1425000</v>
      </c>
      <c r="M46" s="34">
        <f t="shared" si="41"/>
        <v>0</v>
      </c>
      <c r="N46" s="34">
        <f t="shared" si="41"/>
        <v>0</v>
      </c>
      <c r="O46" s="34">
        <f t="shared" si="41"/>
        <v>0</v>
      </c>
      <c r="P46" s="34">
        <f t="shared" si="41"/>
        <v>0</v>
      </c>
      <c r="Q46" s="34">
        <f t="shared" si="41"/>
        <v>0</v>
      </c>
      <c r="R46" s="34">
        <f t="shared" si="41"/>
        <v>0</v>
      </c>
      <c r="S46" s="34">
        <f t="shared" si="41"/>
        <v>0</v>
      </c>
      <c r="T46" s="34">
        <f t="shared" si="41"/>
        <v>11000000</v>
      </c>
      <c r="U46" s="34">
        <f t="shared" si="41"/>
        <v>7400000</v>
      </c>
      <c r="V46" s="34">
        <f t="shared" si="41"/>
        <v>200770000</v>
      </c>
      <c r="W46" s="34">
        <f t="shared" si="41"/>
        <v>0</v>
      </c>
      <c r="X46" s="34">
        <f t="shared" si="41"/>
        <v>9160000</v>
      </c>
      <c r="Y46" s="34">
        <f t="shared" si="41"/>
        <v>0</v>
      </c>
      <c r="Z46" s="34">
        <f t="shared" si="41"/>
        <v>13500000</v>
      </c>
      <c r="AA46" s="34">
        <f t="shared" si="41"/>
        <v>0</v>
      </c>
      <c r="AB46" s="34">
        <f t="shared" si="41"/>
        <v>0</v>
      </c>
      <c r="AC46" s="34">
        <f t="shared" si="41"/>
        <v>0</v>
      </c>
      <c r="AD46" s="34">
        <f t="shared" si="41"/>
        <v>9000000</v>
      </c>
      <c r="AE46" s="34">
        <f t="shared" si="41"/>
        <v>0</v>
      </c>
      <c r="AF46" s="34">
        <f t="shared" si="41"/>
        <v>51925741475</v>
      </c>
      <c r="AG46" s="34">
        <f t="shared" si="41"/>
        <v>11873698200</v>
      </c>
      <c r="AH46" s="34">
        <f t="shared" si="41"/>
        <v>74610000</v>
      </c>
      <c r="AI46" s="34">
        <f t="shared" si="41"/>
        <v>0</v>
      </c>
      <c r="AJ46" s="34">
        <f t="shared" si="41"/>
        <v>356513750</v>
      </c>
      <c r="AK46" s="34">
        <f t="shared" ref="AK46:BP46" si="42">SUM(AK78)</f>
        <v>874800000</v>
      </c>
      <c r="AL46" s="34">
        <f t="shared" si="42"/>
        <v>125224000</v>
      </c>
      <c r="AM46" s="34">
        <f t="shared" si="42"/>
        <v>636839000</v>
      </c>
      <c r="AN46" s="34">
        <f t="shared" si="42"/>
        <v>1875595000</v>
      </c>
      <c r="AO46" s="34">
        <f t="shared" si="42"/>
        <v>0</v>
      </c>
      <c r="AP46" s="34">
        <f t="shared" si="42"/>
        <v>816073000</v>
      </c>
      <c r="AQ46" s="34">
        <f t="shared" si="42"/>
        <v>0</v>
      </c>
      <c r="AR46" s="34">
        <f t="shared" si="42"/>
        <v>1194596482</v>
      </c>
      <c r="AS46" s="34">
        <f t="shared" si="42"/>
        <v>49944800</v>
      </c>
      <c r="AT46" s="34">
        <f t="shared" si="42"/>
        <v>195255000</v>
      </c>
      <c r="AU46" s="34">
        <f t="shared" si="42"/>
        <v>610994000</v>
      </c>
      <c r="AV46" s="34">
        <f t="shared" si="42"/>
        <v>0</v>
      </c>
      <c r="AW46" s="34">
        <f t="shared" si="42"/>
        <v>0</v>
      </c>
      <c r="AX46" s="34">
        <f t="shared" si="42"/>
        <v>3491279900</v>
      </c>
      <c r="AY46" s="34">
        <f t="shared" si="42"/>
        <v>1685982631</v>
      </c>
      <c r="AZ46" s="34">
        <f t="shared" si="42"/>
        <v>0</v>
      </c>
      <c r="BA46" s="34">
        <f t="shared" si="42"/>
        <v>0</v>
      </c>
      <c r="BB46" s="34">
        <f t="shared" si="42"/>
        <v>0</v>
      </c>
      <c r="BC46" s="34">
        <f t="shared" si="42"/>
        <v>0</v>
      </c>
      <c r="BD46" s="34">
        <f t="shared" si="42"/>
        <v>0</v>
      </c>
      <c r="BE46" s="34">
        <f t="shared" si="42"/>
        <v>0</v>
      </c>
      <c r="BF46" s="34">
        <f t="shared" si="42"/>
        <v>0</v>
      </c>
      <c r="BG46" s="34">
        <f t="shared" si="42"/>
        <v>0</v>
      </c>
      <c r="BH46" s="34">
        <f t="shared" si="42"/>
        <v>0</v>
      </c>
      <c r="BI46" s="34">
        <f t="shared" si="42"/>
        <v>0</v>
      </c>
      <c r="BJ46" s="34">
        <f t="shared" si="42"/>
        <v>52000000</v>
      </c>
      <c r="BK46" s="34">
        <f t="shared" si="42"/>
        <v>718791000</v>
      </c>
      <c r="BL46" s="34">
        <f t="shared" si="42"/>
        <v>0</v>
      </c>
      <c r="BM46" s="34">
        <f t="shared" si="42"/>
        <v>1500000</v>
      </c>
      <c r="BN46" s="34">
        <f t="shared" si="42"/>
        <v>0</v>
      </c>
      <c r="BO46" s="34">
        <f t="shared" si="42"/>
        <v>0</v>
      </c>
      <c r="BP46" s="34">
        <f t="shared" si="42"/>
        <v>0</v>
      </c>
      <c r="BQ46" s="34">
        <f t="shared" ref="BQ46:CV46" si="43">SUM(BQ78)</f>
        <v>0</v>
      </c>
      <c r="BR46" s="34">
        <f t="shared" si="43"/>
        <v>0</v>
      </c>
      <c r="BS46" s="34">
        <f t="shared" si="43"/>
        <v>0</v>
      </c>
      <c r="BT46" s="34">
        <f t="shared" si="43"/>
        <v>0</v>
      </c>
      <c r="BU46" s="34">
        <f t="shared" si="43"/>
        <v>0</v>
      </c>
      <c r="BV46" s="34">
        <f t="shared" si="43"/>
        <v>0</v>
      </c>
      <c r="BW46" s="34">
        <f t="shared" si="43"/>
        <v>0</v>
      </c>
      <c r="BX46" s="34">
        <f t="shared" si="43"/>
        <v>0</v>
      </c>
      <c r="BY46" s="34">
        <f t="shared" si="43"/>
        <v>402473000</v>
      </c>
      <c r="BZ46" s="34">
        <f t="shared" si="43"/>
        <v>0</v>
      </c>
      <c r="CA46" s="34">
        <f t="shared" si="43"/>
        <v>0</v>
      </c>
      <c r="CB46" s="34">
        <f t="shared" si="43"/>
        <v>113025000</v>
      </c>
      <c r="CC46" s="34">
        <f t="shared" si="43"/>
        <v>0</v>
      </c>
      <c r="CD46" s="34">
        <f t="shared" si="43"/>
        <v>0</v>
      </c>
      <c r="CE46" s="34">
        <f t="shared" si="43"/>
        <v>0</v>
      </c>
      <c r="CF46" s="34">
        <f t="shared" si="43"/>
        <v>313194000</v>
      </c>
      <c r="CG46" s="34">
        <f t="shared" si="43"/>
        <v>0</v>
      </c>
      <c r="CH46" s="34">
        <f t="shared" si="43"/>
        <v>0</v>
      </c>
      <c r="CI46" s="34">
        <f t="shared" si="43"/>
        <v>0</v>
      </c>
      <c r="CJ46" s="34">
        <f t="shared" si="43"/>
        <v>0</v>
      </c>
      <c r="CK46" s="34">
        <f t="shared" si="43"/>
        <v>192818500</v>
      </c>
      <c r="CL46" s="34">
        <f t="shared" si="43"/>
        <v>0</v>
      </c>
      <c r="CM46" s="34">
        <f t="shared" si="43"/>
        <v>0</v>
      </c>
      <c r="CN46" s="34">
        <f t="shared" si="43"/>
        <v>0</v>
      </c>
      <c r="CO46" s="34">
        <f t="shared" si="43"/>
        <v>57144000</v>
      </c>
      <c r="CP46" s="34">
        <f t="shared" si="43"/>
        <v>0</v>
      </c>
      <c r="CQ46" s="34">
        <f t="shared" si="43"/>
        <v>187015000</v>
      </c>
      <c r="CR46" s="34">
        <f t="shared" si="43"/>
        <v>0</v>
      </c>
      <c r="CS46" s="34">
        <f t="shared" si="43"/>
        <v>0</v>
      </c>
      <c r="CT46" s="34">
        <f t="shared" si="43"/>
        <v>0</v>
      </c>
      <c r="CU46" s="34">
        <f t="shared" si="43"/>
        <v>0</v>
      </c>
      <c r="CV46" s="34">
        <f t="shared" si="43"/>
        <v>263218000</v>
      </c>
      <c r="CW46" s="34">
        <f t="shared" ref="CW46:DE46" si="44">SUM(CW78)</f>
        <v>0</v>
      </c>
      <c r="CX46" s="34">
        <f t="shared" si="44"/>
        <v>0</v>
      </c>
      <c r="CY46" s="34">
        <f t="shared" si="44"/>
        <v>26000000</v>
      </c>
      <c r="CZ46" s="34">
        <f t="shared" si="44"/>
        <v>0</v>
      </c>
      <c r="DA46" s="34">
        <f t="shared" si="44"/>
        <v>0</v>
      </c>
      <c r="DB46" s="34">
        <f t="shared" si="44"/>
        <v>0</v>
      </c>
      <c r="DC46" s="34">
        <f t="shared" si="44"/>
        <v>49828000</v>
      </c>
      <c r="DD46" s="34">
        <f t="shared" si="44"/>
        <v>0</v>
      </c>
      <c r="DE46" s="34">
        <f t="shared" si="44"/>
        <v>0</v>
      </c>
    </row>
    <row r="47" spans="1:112" ht="12.75" customHeight="1" x14ac:dyDescent="0.2">
      <c r="A47" s="54"/>
      <c r="B47" s="53" t="s">
        <v>76</v>
      </c>
      <c r="C47" s="52">
        <f>SUM(C80)</f>
        <v>114605740842</v>
      </c>
      <c r="D47" s="34">
        <f>SUM(E47:DE47)</f>
        <v>111411690852</v>
      </c>
      <c r="E47" s="34">
        <f t="shared" ref="E47:AJ47" si="45">SUM(E80)</f>
        <v>1016613000</v>
      </c>
      <c r="F47" s="34">
        <f t="shared" si="45"/>
        <v>1187770900</v>
      </c>
      <c r="G47" s="34">
        <f t="shared" si="45"/>
        <v>0</v>
      </c>
      <c r="H47" s="34">
        <f t="shared" si="45"/>
        <v>0</v>
      </c>
      <c r="I47" s="34">
        <f t="shared" si="45"/>
        <v>0</v>
      </c>
      <c r="J47" s="34">
        <f t="shared" si="45"/>
        <v>0</v>
      </c>
      <c r="K47" s="34">
        <f t="shared" si="45"/>
        <v>0</v>
      </c>
      <c r="L47" s="34">
        <f t="shared" si="45"/>
        <v>0</v>
      </c>
      <c r="M47" s="34">
        <f t="shared" si="45"/>
        <v>0</v>
      </c>
      <c r="N47" s="34">
        <f t="shared" si="45"/>
        <v>0</v>
      </c>
      <c r="O47" s="34">
        <f t="shared" si="45"/>
        <v>0</v>
      </c>
      <c r="P47" s="34">
        <f t="shared" si="45"/>
        <v>0</v>
      </c>
      <c r="Q47" s="34">
        <f t="shared" si="45"/>
        <v>0</v>
      </c>
      <c r="R47" s="34">
        <f t="shared" si="45"/>
        <v>0</v>
      </c>
      <c r="S47" s="34">
        <f t="shared" si="45"/>
        <v>0</v>
      </c>
      <c r="T47" s="34">
        <f t="shared" si="45"/>
        <v>0</v>
      </c>
      <c r="U47" s="34">
        <f t="shared" si="45"/>
        <v>0</v>
      </c>
      <c r="V47" s="34">
        <f t="shared" si="45"/>
        <v>0</v>
      </c>
      <c r="W47" s="34">
        <f t="shared" si="45"/>
        <v>0</v>
      </c>
      <c r="X47" s="34">
        <f t="shared" si="45"/>
        <v>0</v>
      </c>
      <c r="Y47" s="34">
        <f t="shared" si="45"/>
        <v>0</v>
      </c>
      <c r="Z47" s="34">
        <f t="shared" si="45"/>
        <v>900000</v>
      </c>
      <c r="AA47" s="34">
        <f t="shared" si="45"/>
        <v>0</v>
      </c>
      <c r="AB47" s="34">
        <f t="shared" si="45"/>
        <v>0</v>
      </c>
      <c r="AC47" s="34">
        <f t="shared" si="45"/>
        <v>0</v>
      </c>
      <c r="AD47" s="34">
        <f t="shared" si="45"/>
        <v>2250000</v>
      </c>
      <c r="AE47" s="34">
        <f t="shared" si="45"/>
        <v>9743000</v>
      </c>
      <c r="AF47" s="34">
        <f t="shared" si="45"/>
        <v>0</v>
      </c>
      <c r="AG47" s="34">
        <f t="shared" si="45"/>
        <v>107306647627</v>
      </c>
      <c r="AH47" s="34">
        <f t="shared" si="45"/>
        <v>9000000</v>
      </c>
      <c r="AI47" s="34">
        <f t="shared" si="45"/>
        <v>0</v>
      </c>
      <c r="AJ47" s="34">
        <f t="shared" si="45"/>
        <v>145656000</v>
      </c>
      <c r="AK47" s="34">
        <f t="shared" ref="AK47:BP47" si="46">SUM(AK80)</f>
        <v>0</v>
      </c>
      <c r="AL47" s="34">
        <f t="shared" si="46"/>
        <v>11950000</v>
      </c>
      <c r="AM47" s="34">
        <f t="shared" si="46"/>
        <v>357700000</v>
      </c>
      <c r="AN47" s="34">
        <f t="shared" si="46"/>
        <v>0</v>
      </c>
      <c r="AO47" s="34">
        <f t="shared" si="46"/>
        <v>0</v>
      </c>
      <c r="AP47" s="34">
        <f t="shared" si="46"/>
        <v>628656800</v>
      </c>
      <c r="AQ47" s="34">
        <f t="shared" si="46"/>
        <v>0</v>
      </c>
      <c r="AR47" s="34">
        <f t="shared" si="46"/>
        <v>0</v>
      </c>
      <c r="AS47" s="34">
        <f t="shared" si="46"/>
        <v>0</v>
      </c>
      <c r="AT47" s="34">
        <f t="shared" si="46"/>
        <v>201077525</v>
      </c>
      <c r="AU47" s="34">
        <f t="shared" si="46"/>
        <v>0</v>
      </c>
      <c r="AV47" s="34">
        <f t="shared" si="46"/>
        <v>0</v>
      </c>
      <c r="AW47" s="34">
        <f t="shared" si="46"/>
        <v>0</v>
      </c>
      <c r="AX47" s="34">
        <f t="shared" si="46"/>
        <v>0</v>
      </c>
      <c r="AY47" s="34">
        <f t="shared" si="46"/>
        <v>0</v>
      </c>
      <c r="AZ47" s="34">
        <f t="shared" si="46"/>
        <v>13086000</v>
      </c>
      <c r="BA47" s="34">
        <f t="shared" si="46"/>
        <v>0</v>
      </c>
      <c r="BB47" s="34">
        <f t="shared" si="46"/>
        <v>0</v>
      </c>
      <c r="BC47" s="34">
        <f t="shared" si="46"/>
        <v>0</v>
      </c>
      <c r="BD47" s="34">
        <f t="shared" si="46"/>
        <v>0</v>
      </c>
      <c r="BE47" s="34">
        <f t="shared" si="46"/>
        <v>0</v>
      </c>
      <c r="BF47" s="34">
        <f t="shared" si="46"/>
        <v>0</v>
      </c>
      <c r="BG47" s="34">
        <f t="shared" si="46"/>
        <v>0</v>
      </c>
      <c r="BH47" s="34">
        <f t="shared" si="46"/>
        <v>0</v>
      </c>
      <c r="BI47" s="34">
        <f t="shared" si="46"/>
        <v>0</v>
      </c>
      <c r="BJ47" s="34">
        <f t="shared" si="46"/>
        <v>189600000</v>
      </c>
      <c r="BK47" s="34">
        <f t="shared" si="46"/>
        <v>0</v>
      </c>
      <c r="BL47" s="34">
        <f t="shared" si="46"/>
        <v>0</v>
      </c>
      <c r="BM47" s="34">
        <f t="shared" si="46"/>
        <v>0</v>
      </c>
      <c r="BN47" s="34">
        <f t="shared" si="46"/>
        <v>0</v>
      </c>
      <c r="BO47" s="34">
        <f t="shared" si="46"/>
        <v>0</v>
      </c>
      <c r="BP47" s="34">
        <f t="shared" si="46"/>
        <v>0</v>
      </c>
      <c r="BQ47" s="34">
        <f t="shared" ref="BQ47:CV47" si="47">SUM(BQ80)</f>
        <v>0</v>
      </c>
      <c r="BR47" s="34">
        <f t="shared" si="47"/>
        <v>0</v>
      </c>
      <c r="BS47" s="34">
        <f t="shared" si="47"/>
        <v>0</v>
      </c>
      <c r="BT47" s="34">
        <f t="shared" si="47"/>
        <v>0</v>
      </c>
      <c r="BU47" s="34">
        <f t="shared" si="47"/>
        <v>0</v>
      </c>
      <c r="BV47" s="34">
        <f t="shared" si="47"/>
        <v>0</v>
      </c>
      <c r="BW47" s="34">
        <f t="shared" si="47"/>
        <v>0</v>
      </c>
      <c r="BX47" s="34">
        <f t="shared" si="47"/>
        <v>0</v>
      </c>
      <c r="BY47" s="34">
        <f t="shared" si="47"/>
        <v>0</v>
      </c>
      <c r="BZ47" s="34">
        <f t="shared" si="47"/>
        <v>0</v>
      </c>
      <c r="CA47" s="34">
        <f t="shared" si="47"/>
        <v>0</v>
      </c>
      <c r="CB47" s="34">
        <f t="shared" si="47"/>
        <v>307730000</v>
      </c>
      <c r="CC47" s="34">
        <f t="shared" si="47"/>
        <v>0</v>
      </c>
      <c r="CD47" s="34">
        <f t="shared" si="47"/>
        <v>0</v>
      </c>
      <c r="CE47" s="34">
        <f t="shared" si="47"/>
        <v>0</v>
      </c>
      <c r="CF47" s="34">
        <f t="shared" si="47"/>
        <v>0</v>
      </c>
      <c r="CG47" s="34">
        <f t="shared" si="47"/>
        <v>0</v>
      </c>
      <c r="CH47" s="34">
        <f t="shared" si="47"/>
        <v>0</v>
      </c>
      <c r="CI47" s="34">
        <f t="shared" si="47"/>
        <v>0</v>
      </c>
      <c r="CJ47" s="34">
        <f t="shared" si="47"/>
        <v>0</v>
      </c>
      <c r="CK47" s="34">
        <f t="shared" si="47"/>
        <v>0</v>
      </c>
      <c r="CL47" s="34">
        <f t="shared" si="47"/>
        <v>0</v>
      </c>
      <c r="CM47" s="34">
        <f t="shared" si="47"/>
        <v>0</v>
      </c>
      <c r="CN47" s="34">
        <f t="shared" si="47"/>
        <v>0</v>
      </c>
      <c r="CO47" s="34">
        <f t="shared" si="47"/>
        <v>0</v>
      </c>
      <c r="CP47" s="34">
        <f t="shared" si="47"/>
        <v>0</v>
      </c>
      <c r="CQ47" s="34">
        <f t="shared" si="47"/>
        <v>0</v>
      </c>
      <c r="CR47" s="34">
        <f t="shared" si="47"/>
        <v>0</v>
      </c>
      <c r="CS47" s="34">
        <f t="shared" si="47"/>
        <v>0</v>
      </c>
      <c r="CT47" s="34">
        <f t="shared" si="47"/>
        <v>0</v>
      </c>
      <c r="CU47" s="34">
        <f t="shared" si="47"/>
        <v>0</v>
      </c>
      <c r="CV47" s="34">
        <f t="shared" si="47"/>
        <v>0</v>
      </c>
      <c r="CW47" s="34">
        <f t="shared" ref="CW47:DE47" si="48">SUM(CW80)</f>
        <v>0</v>
      </c>
      <c r="CX47" s="34">
        <f t="shared" si="48"/>
        <v>0</v>
      </c>
      <c r="CY47" s="34">
        <f t="shared" si="48"/>
        <v>810000</v>
      </c>
      <c r="CZ47" s="34">
        <f t="shared" si="48"/>
        <v>0</v>
      </c>
      <c r="DA47" s="34">
        <f t="shared" si="48"/>
        <v>0</v>
      </c>
      <c r="DB47" s="34">
        <f t="shared" si="48"/>
        <v>0</v>
      </c>
      <c r="DC47" s="34">
        <f t="shared" si="48"/>
        <v>0</v>
      </c>
      <c r="DD47" s="34">
        <f t="shared" si="48"/>
        <v>0</v>
      </c>
      <c r="DE47" s="34">
        <f t="shared" si="48"/>
        <v>22500000</v>
      </c>
      <c r="DF47" s="129" t="s">
        <v>75</v>
      </c>
      <c r="DG47" s="129"/>
      <c r="DH47" s="129"/>
    </row>
    <row r="48" spans="1:112" ht="12.75" customHeight="1" x14ac:dyDescent="0.2">
      <c r="A48" s="54"/>
      <c r="B48" s="53" t="s">
        <v>74</v>
      </c>
      <c r="C48" s="52">
        <f>SUM(C86)</f>
        <v>420393000</v>
      </c>
      <c r="D48" s="34">
        <f>SUM(E48:DE48)</f>
        <v>393005658</v>
      </c>
      <c r="E48" s="34">
        <f t="shared" ref="E48:AJ48" si="49">SUM(E86)</f>
        <v>2385000</v>
      </c>
      <c r="F48" s="34">
        <f t="shared" si="49"/>
        <v>0</v>
      </c>
      <c r="G48" s="34">
        <f t="shared" si="49"/>
        <v>0</v>
      </c>
      <c r="H48" s="34">
        <f t="shared" si="49"/>
        <v>0</v>
      </c>
      <c r="I48" s="34">
        <f t="shared" si="49"/>
        <v>0</v>
      </c>
      <c r="J48" s="34">
        <f t="shared" si="49"/>
        <v>0</v>
      </c>
      <c r="K48" s="34">
        <f t="shared" si="49"/>
        <v>0</v>
      </c>
      <c r="L48" s="34">
        <f t="shared" si="49"/>
        <v>0</v>
      </c>
      <c r="M48" s="34">
        <f t="shared" si="49"/>
        <v>0</v>
      </c>
      <c r="N48" s="34">
        <f t="shared" si="49"/>
        <v>0</v>
      </c>
      <c r="O48" s="34">
        <f t="shared" si="49"/>
        <v>0</v>
      </c>
      <c r="P48" s="34">
        <f t="shared" si="49"/>
        <v>0</v>
      </c>
      <c r="Q48" s="34">
        <f t="shared" si="49"/>
        <v>0</v>
      </c>
      <c r="R48" s="34">
        <f t="shared" si="49"/>
        <v>0</v>
      </c>
      <c r="S48" s="34">
        <f t="shared" si="49"/>
        <v>0</v>
      </c>
      <c r="T48" s="34">
        <f t="shared" si="49"/>
        <v>0</v>
      </c>
      <c r="U48" s="34">
        <f t="shared" si="49"/>
        <v>0</v>
      </c>
      <c r="V48" s="34">
        <f t="shared" si="49"/>
        <v>0</v>
      </c>
      <c r="W48" s="34">
        <f t="shared" si="49"/>
        <v>0</v>
      </c>
      <c r="X48" s="34">
        <f t="shared" si="49"/>
        <v>0</v>
      </c>
      <c r="Y48" s="34">
        <f t="shared" si="49"/>
        <v>0</v>
      </c>
      <c r="Z48" s="34">
        <f t="shared" si="49"/>
        <v>0</v>
      </c>
      <c r="AA48" s="34">
        <f t="shared" si="49"/>
        <v>0</v>
      </c>
      <c r="AB48" s="34">
        <f t="shared" si="49"/>
        <v>0</v>
      </c>
      <c r="AC48" s="34">
        <f t="shared" si="49"/>
        <v>0</v>
      </c>
      <c r="AD48" s="34">
        <f t="shared" si="49"/>
        <v>0</v>
      </c>
      <c r="AE48" s="34">
        <f t="shared" si="49"/>
        <v>0</v>
      </c>
      <c r="AF48" s="34">
        <f t="shared" si="49"/>
        <v>0</v>
      </c>
      <c r="AG48" s="34">
        <f t="shared" si="49"/>
        <v>0</v>
      </c>
      <c r="AH48" s="34">
        <f t="shared" si="49"/>
        <v>193061000</v>
      </c>
      <c r="AI48" s="34">
        <f t="shared" si="49"/>
        <v>2099600</v>
      </c>
      <c r="AJ48" s="34">
        <f t="shared" si="49"/>
        <v>0</v>
      </c>
      <c r="AK48" s="34">
        <f t="shared" ref="AK48:BP48" si="50">SUM(AK86)</f>
        <v>0</v>
      </c>
      <c r="AL48" s="34">
        <f t="shared" si="50"/>
        <v>0</v>
      </c>
      <c r="AM48" s="34">
        <f t="shared" si="50"/>
        <v>0</v>
      </c>
      <c r="AN48" s="34">
        <f t="shared" si="50"/>
        <v>0</v>
      </c>
      <c r="AO48" s="34">
        <f t="shared" si="50"/>
        <v>0</v>
      </c>
      <c r="AP48" s="34">
        <f t="shared" si="50"/>
        <v>0</v>
      </c>
      <c r="AQ48" s="34">
        <f t="shared" si="50"/>
        <v>0</v>
      </c>
      <c r="AR48" s="34">
        <f t="shared" si="50"/>
        <v>0</v>
      </c>
      <c r="AS48" s="34">
        <f t="shared" si="50"/>
        <v>0</v>
      </c>
      <c r="AT48" s="34">
        <f t="shared" si="50"/>
        <v>0</v>
      </c>
      <c r="AU48" s="34">
        <f t="shared" si="50"/>
        <v>181959408</v>
      </c>
      <c r="AV48" s="34">
        <f t="shared" si="50"/>
        <v>0</v>
      </c>
      <c r="AW48" s="34">
        <f t="shared" si="50"/>
        <v>896000</v>
      </c>
      <c r="AX48" s="34">
        <f t="shared" si="50"/>
        <v>11604650</v>
      </c>
      <c r="AY48" s="34">
        <f t="shared" si="50"/>
        <v>0</v>
      </c>
      <c r="AZ48" s="34">
        <f t="shared" si="50"/>
        <v>0</v>
      </c>
      <c r="BA48" s="34">
        <f t="shared" si="50"/>
        <v>0</v>
      </c>
      <c r="BB48" s="34">
        <f t="shared" si="50"/>
        <v>0</v>
      </c>
      <c r="BC48" s="34">
        <f t="shared" si="50"/>
        <v>0</v>
      </c>
      <c r="BD48" s="34">
        <f t="shared" si="50"/>
        <v>0</v>
      </c>
      <c r="BE48" s="34">
        <f t="shared" si="50"/>
        <v>0</v>
      </c>
      <c r="BF48" s="34">
        <f t="shared" si="50"/>
        <v>0</v>
      </c>
      <c r="BG48" s="34">
        <f t="shared" si="50"/>
        <v>0</v>
      </c>
      <c r="BH48" s="34">
        <f t="shared" si="50"/>
        <v>0</v>
      </c>
      <c r="BI48" s="34">
        <f t="shared" si="50"/>
        <v>0</v>
      </c>
      <c r="BJ48" s="34">
        <f t="shared" si="50"/>
        <v>0</v>
      </c>
      <c r="BK48" s="34">
        <f t="shared" si="50"/>
        <v>1000000</v>
      </c>
      <c r="BL48" s="34">
        <f t="shared" si="50"/>
        <v>0</v>
      </c>
      <c r="BM48" s="34">
        <f t="shared" si="50"/>
        <v>0</v>
      </c>
      <c r="BN48" s="34">
        <f t="shared" si="50"/>
        <v>0</v>
      </c>
      <c r="BO48" s="34">
        <f t="shared" si="50"/>
        <v>0</v>
      </c>
      <c r="BP48" s="34">
        <f t="shared" si="50"/>
        <v>0</v>
      </c>
      <c r="BQ48" s="34">
        <f t="shared" ref="BQ48:CV48" si="51">SUM(BQ86)</f>
        <v>0</v>
      </c>
      <c r="BR48" s="34">
        <f t="shared" si="51"/>
        <v>0</v>
      </c>
      <c r="BS48" s="34">
        <f t="shared" si="51"/>
        <v>0</v>
      </c>
      <c r="BT48" s="34">
        <f t="shared" si="51"/>
        <v>0</v>
      </c>
      <c r="BU48" s="34">
        <f t="shared" si="51"/>
        <v>0</v>
      </c>
      <c r="BV48" s="34">
        <f t="shared" si="51"/>
        <v>0</v>
      </c>
      <c r="BW48" s="34">
        <f t="shared" si="51"/>
        <v>0</v>
      </c>
      <c r="BX48" s="34">
        <f t="shared" si="51"/>
        <v>0</v>
      </c>
      <c r="BY48" s="34">
        <f t="shared" si="51"/>
        <v>0</v>
      </c>
      <c r="BZ48" s="34">
        <f t="shared" si="51"/>
        <v>0</v>
      </c>
      <c r="CA48" s="34">
        <f t="shared" si="51"/>
        <v>0</v>
      </c>
      <c r="CB48" s="34">
        <f t="shared" si="51"/>
        <v>0</v>
      </c>
      <c r="CC48" s="34">
        <f t="shared" si="51"/>
        <v>0</v>
      </c>
      <c r="CD48" s="34">
        <f t="shared" si="51"/>
        <v>0</v>
      </c>
      <c r="CE48" s="34">
        <f t="shared" si="51"/>
        <v>0</v>
      </c>
      <c r="CF48" s="34">
        <f t="shared" si="51"/>
        <v>0</v>
      </c>
      <c r="CG48" s="34">
        <f t="shared" si="51"/>
        <v>0</v>
      </c>
      <c r="CH48" s="34">
        <f t="shared" si="51"/>
        <v>0</v>
      </c>
      <c r="CI48" s="34">
        <f t="shared" si="51"/>
        <v>0</v>
      </c>
      <c r="CJ48" s="34">
        <f t="shared" si="51"/>
        <v>0</v>
      </c>
      <c r="CK48" s="34">
        <f t="shared" si="51"/>
        <v>0</v>
      </c>
      <c r="CL48" s="34">
        <f t="shared" si="51"/>
        <v>0</v>
      </c>
      <c r="CM48" s="34">
        <f t="shared" si="51"/>
        <v>0</v>
      </c>
      <c r="CN48" s="34">
        <f t="shared" si="51"/>
        <v>0</v>
      </c>
      <c r="CO48" s="34">
        <f t="shared" si="51"/>
        <v>0</v>
      </c>
      <c r="CP48" s="34">
        <f t="shared" si="51"/>
        <v>0</v>
      </c>
      <c r="CQ48" s="34">
        <f t="shared" si="51"/>
        <v>0</v>
      </c>
      <c r="CR48" s="34">
        <f t="shared" si="51"/>
        <v>0</v>
      </c>
      <c r="CS48" s="34">
        <f t="shared" si="51"/>
        <v>0</v>
      </c>
      <c r="CT48" s="34">
        <f t="shared" si="51"/>
        <v>0</v>
      </c>
      <c r="CU48" s="34">
        <f t="shared" si="51"/>
        <v>0</v>
      </c>
      <c r="CV48" s="34">
        <f t="shared" si="51"/>
        <v>0</v>
      </c>
      <c r="CW48" s="34">
        <f t="shared" ref="CW48:DE48" si="52">SUM(CW86)</f>
        <v>0</v>
      </c>
      <c r="CX48" s="34">
        <f t="shared" si="52"/>
        <v>0</v>
      </c>
      <c r="CY48" s="34">
        <f t="shared" si="52"/>
        <v>0</v>
      </c>
      <c r="CZ48" s="34">
        <f t="shared" si="52"/>
        <v>0</v>
      </c>
      <c r="DA48" s="34">
        <f t="shared" si="52"/>
        <v>0</v>
      </c>
      <c r="DB48" s="34">
        <f t="shared" si="52"/>
        <v>0</v>
      </c>
      <c r="DC48" s="34">
        <f t="shared" si="52"/>
        <v>0</v>
      </c>
      <c r="DD48" s="34">
        <f t="shared" si="52"/>
        <v>0</v>
      </c>
      <c r="DE48" s="34">
        <f t="shared" si="52"/>
        <v>0</v>
      </c>
      <c r="DF48" s="129"/>
      <c r="DG48" s="129"/>
      <c r="DH48" s="129"/>
    </row>
    <row r="49" spans="1:112" ht="12.75" customHeight="1" x14ac:dyDescent="0.2">
      <c r="A49" s="54"/>
      <c r="B49" s="53" t="s">
        <v>73</v>
      </c>
      <c r="C49" s="52">
        <f t="shared" ref="C49:AH49" si="53">SUM(C90+C93+C95)</f>
        <v>25937782423</v>
      </c>
      <c r="D49" s="52">
        <f t="shared" si="53"/>
        <v>24296492520</v>
      </c>
      <c r="E49" s="52">
        <f t="shared" si="53"/>
        <v>16112383743</v>
      </c>
      <c r="F49" s="52">
        <f t="shared" si="53"/>
        <v>0</v>
      </c>
      <c r="G49" s="52">
        <f t="shared" si="53"/>
        <v>0</v>
      </c>
      <c r="H49" s="52">
        <f t="shared" si="53"/>
        <v>0</v>
      </c>
      <c r="I49" s="52">
        <f t="shared" si="53"/>
        <v>0</v>
      </c>
      <c r="J49" s="52">
        <f t="shared" si="53"/>
        <v>0</v>
      </c>
      <c r="K49" s="52">
        <f t="shared" si="53"/>
        <v>0</v>
      </c>
      <c r="L49" s="52">
        <f t="shared" si="53"/>
        <v>0</v>
      </c>
      <c r="M49" s="52">
        <f t="shared" si="53"/>
        <v>0</v>
      </c>
      <c r="N49" s="52">
        <f t="shared" si="53"/>
        <v>0</v>
      </c>
      <c r="O49" s="52">
        <f t="shared" si="53"/>
        <v>0</v>
      </c>
      <c r="P49" s="52">
        <f t="shared" si="53"/>
        <v>0</v>
      </c>
      <c r="Q49" s="52">
        <f t="shared" si="53"/>
        <v>0</v>
      </c>
      <c r="R49" s="52">
        <f t="shared" si="53"/>
        <v>0</v>
      </c>
      <c r="S49" s="52">
        <f t="shared" si="53"/>
        <v>0</v>
      </c>
      <c r="T49" s="52">
        <f t="shared" si="53"/>
        <v>0</v>
      </c>
      <c r="U49" s="52">
        <f t="shared" si="53"/>
        <v>0</v>
      </c>
      <c r="V49" s="52">
        <f t="shared" si="53"/>
        <v>0</v>
      </c>
      <c r="W49" s="52">
        <f t="shared" si="53"/>
        <v>0</v>
      </c>
      <c r="X49" s="52">
        <f t="shared" si="53"/>
        <v>0</v>
      </c>
      <c r="Y49" s="52">
        <f t="shared" si="53"/>
        <v>0</v>
      </c>
      <c r="Z49" s="52">
        <f t="shared" si="53"/>
        <v>0</v>
      </c>
      <c r="AA49" s="52">
        <f t="shared" si="53"/>
        <v>0</v>
      </c>
      <c r="AB49" s="52">
        <f t="shared" si="53"/>
        <v>0</v>
      </c>
      <c r="AC49" s="52">
        <f t="shared" si="53"/>
        <v>0</v>
      </c>
      <c r="AD49" s="52">
        <f t="shared" si="53"/>
        <v>0</v>
      </c>
      <c r="AE49" s="52">
        <f t="shared" si="53"/>
        <v>0</v>
      </c>
      <c r="AF49" s="52">
        <f t="shared" si="53"/>
        <v>8184108777</v>
      </c>
      <c r="AG49" s="52">
        <f t="shared" si="53"/>
        <v>0</v>
      </c>
      <c r="AH49" s="52">
        <f t="shared" si="53"/>
        <v>0</v>
      </c>
      <c r="AI49" s="52">
        <f t="shared" ref="AI49:BN49" si="54">SUM(AI90+AI93+AI95)</f>
        <v>0</v>
      </c>
      <c r="AJ49" s="52">
        <f t="shared" si="54"/>
        <v>0</v>
      </c>
      <c r="AK49" s="52">
        <f t="shared" si="54"/>
        <v>0</v>
      </c>
      <c r="AL49" s="52">
        <f t="shared" si="54"/>
        <v>0</v>
      </c>
      <c r="AM49" s="52">
        <f t="shared" si="54"/>
        <v>0</v>
      </c>
      <c r="AN49" s="52">
        <f t="shared" si="54"/>
        <v>0</v>
      </c>
      <c r="AO49" s="52">
        <f t="shared" si="54"/>
        <v>0</v>
      </c>
      <c r="AP49" s="52">
        <f t="shared" si="54"/>
        <v>0</v>
      </c>
      <c r="AQ49" s="52">
        <f t="shared" si="54"/>
        <v>0</v>
      </c>
      <c r="AR49" s="52">
        <f t="shared" si="54"/>
        <v>0</v>
      </c>
      <c r="AS49" s="52">
        <f t="shared" si="54"/>
        <v>0</v>
      </c>
      <c r="AT49" s="52">
        <f t="shared" si="54"/>
        <v>0</v>
      </c>
      <c r="AU49" s="52">
        <f t="shared" si="54"/>
        <v>0</v>
      </c>
      <c r="AV49" s="52">
        <f t="shared" si="54"/>
        <v>0</v>
      </c>
      <c r="AW49" s="52">
        <f t="shared" si="54"/>
        <v>0</v>
      </c>
      <c r="AX49" s="52">
        <f t="shared" si="54"/>
        <v>0</v>
      </c>
      <c r="AY49" s="52">
        <f t="shared" si="54"/>
        <v>0</v>
      </c>
      <c r="AZ49" s="52">
        <f t="shared" si="54"/>
        <v>0</v>
      </c>
      <c r="BA49" s="52">
        <f t="shared" si="54"/>
        <v>0</v>
      </c>
      <c r="BB49" s="52">
        <f t="shared" si="54"/>
        <v>0</v>
      </c>
      <c r="BC49" s="52">
        <f t="shared" si="54"/>
        <v>0</v>
      </c>
      <c r="BD49" s="52">
        <f t="shared" si="54"/>
        <v>0</v>
      </c>
      <c r="BE49" s="52">
        <f t="shared" si="54"/>
        <v>0</v>
      </c>
      <c r="BF49" s="52">
        <f t="shared" si="54"/>
        <v>0</v>
      </c>
      <c r="BG49" s="52">
        <f t="shared" si="54"/>
        <v>0</v>
      </c>
      <c r="BH49" s="52">
        <f t="shared" si="54"/>
        <v>0</v>
      </c>
      <c r="BI49" s="52">
        <f t="shared" si="54"/>
        <v>0</v>
      </c>
      <c r="BJ49" s="52">
        <f t="shared" si="54"/>
        <v>0</v>
      </c>
      <c r="BK49" s="52">
        <f t="shared" si="54"/>
        <v>0</v>
      </c>
      <c r="BL49" s="52">
        <f t="shared" si="54"/>
        <v>0</v>
      </c>
      <c r="BM49" s="52">
        <f t="shared" si="54"/>
        <v>0</v>
      </c>
      <c r="BN49" s="52">
        <f t="shared" si="54"/>
        <v>0</v>
      </c>
      <c r="BO49" s="52">
        <f t="shared" ref="BO49:CT49" si="55">SUM(BO90+BO93+BO95)</f>
        <v>0</v>
      </c>
      <c r="BP49" s="52">
        <f t="shared" si="55"/>
        <v>0</v>
      </c>
      <c r="BQ49" s="52">
        <f t="shared" si="55"/>
        <v>0</v>
      </c>
      <c r="BR49" s="52">
        <f t="shared" si="55"/>
        <v>0</v>
      </c>
      <c r="BS49" s="52">
        <f t="shared" si="55"/>
        <v>0</v>
      </c>
      <c r="BT49" s="52">
        <f t="shared" si="55"/>
        <v>0</v>
      </c>
      <c r="BU49" s="52">
        <f t="shared" si="55"/>
        <v>0</v>
      </c>
      <c r="BV49" s="52">
        <f t="shared" si="55"/>
        <v>0</v>
      </c>
      <c r="BW49" s="52">
        <f t="shared" si="55"/>
        <v>0</v>
      </c>
      <c r="BX49" s="52">
        <f t="shared" si="55"/>
        <v>0</v>
      </c>
      <c r="BY49" s="52">
        <f t="shared" si="55"/>
        <v>0</v>
      </c>
      <c r="BZ49" s="52">
        <f t="shared" si="55"/>
        <v>0</v>
      </c>
      <c r="CA49" s="52">
        <f t="shared" si="55"/>
        <v>0</v>
      </c>
      <c r="CB49" s="52">
        <f t="shared" si="55"/>
        <v>0</v>
      </c>
      <c r="CC49" s="52">
        <f t="shared" si="55"/>
        <v>0</v>
      </c>
      <c r="CD49" s="52">
        <f t="shared" si="55"/>
        <v>0</v>
      </c>
      <c r="CE49" s="52">
        <f t="shared" si="55"/>
        <v>0</v>
      </c>
      <c r="CF49" s="52">
        <f t="shared" si="55"/>
        <v>0</v>
      </c>
      <c r="CG49" s="52">
        <f t="shared" si="55"/>
        <v>0</v>
      </c>
      <c r="CH49" s="52">
        <f t="shared" si="55"/>
        <v>0</v>
      </c>
      <c r="CI49" s="52">
        <f t="shared" si="55"/>
        <v>0</v>
      </c>
      <c r="CJ49" s="52">
        <f t="shared" si="55"/>
        <v>0</v>
      </c>
      <c r="CK49" s="52">
        <f t="shared" si="55"/>
        <v>0</v>
      </c>
      <c r="CL49" s="52">
        <f t="shared" si="55"/>
        <v>0</v>
      </c>
      <c r="CM49" s="52">
        <f t="shared" si="55"/>
        <v>0</v>
      </c>
      <c r="CN49" s="52">
        <f t="shared" si="55"/>
        <v>0</v>
      </c>
      <c r="CO49" s="52">
        <f t="shared" si="55"/>
        <v>0</v>
      </c>
      <c r="CP49" s="52">
        <f t="shared" si="55"/>
        <v>0</v>
      </c>
      <c r="CQ49" s="52">
        <f t="shared" si="55"/>
        <v>0</v>
      </c>
      <c r="CR49" s="52">
        <f t="shared" si="55"/>
        <v>0</v>
      </c>
      <c r="CS49" s="52">
        <f t="shared" si="55"/>
        <v>0</v>
      </c>
      <c r="CT49" s="52">
        <f t="shared" si="55"/>
        <v>0</v>
      </c>
      <c r="CU49" s="52">
        <f t="shared" ref="CU49:DE49" si="56">SUM(CU90+CU93+CU95)</f>
        <v>0</v>
      </c>
      <c r="CV49" s="52">
        <f t="shared" si="56"/>
        <v>0</v>
      </c>
      <c r="CW49" s="52">
        <f t="shared" si="56"/>
        <v>0</v>
      </c>
      <c r="CX49" s="52">
        <f t="shared" si="56"/>
        <v>0</v>
      </c>
      <c r="CY49" s="52">
        <f t="shared" si="56"/>
        <v>0</v>
      </c>
      <c r="CZ49" s="52">
        <f t="shared" si="56"/>
        <v>0</v>
      </c>
      <c r="DA49" s="52">
        <f t="shared" si="56"/>
        <v>0</v>
      </c>
      <c r="DB49" s="52">
        <f t="shared" si="56"/>
        <v>0</v>
      </c>
      <c r="DC49" s="52">
        <f t="shared" si="56"/>
        <v>0</v>
      </c>
      <c r="DD49" s="52">
        <f t="shared" si="56"/>
        <v>0</v>
      </c>
      <c r="DE49" s="52">
        <f t="shared" si="56"/>
        <v>0</v>
      </c>
      <c r="DF49" s="129"/>
      <c r="DG49" s="129"/>
      <c r="DH49" s="129"/>
    </row>
    <row r="50" spans="1:112" ht="6" customHeight="1" x14ac:dyDescent="0.2">
      <c r="A50" s="51"/>
      <c r="B50" s="50"/>
      <c r="C50" s="49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8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</row>
    <row r="51" spans="1:112" ht="12.75" customHeight="1" x14ac:dyDescent="0.2">
      <c r="A51" s="46"/>
      <c r="B51" s="45" t="s">
        <v>72</v>
      </c>
      <c r="C51" s="43">
        <f t="shared" ref="C51:AH51" si="57">SUM(C9-C27)</f>
        <v>-59194702883</v>
      </c>
      <c r="D51" s="43">
        <f t="shared" si="57"/>
        <v>11497195386</v>
      </c>
      <c r="E51" s="43">
        <f t="shared" si="57"/>
        <v>-449531825980</v>
      </c>
      <c r="F51" s="43">
        <f t="shared" si="57"/>
        <v>-83997850539</v>
      </c>
      <c r="G51" s="43">
        <f t="shared" si="57"/>
        <v>-495454365</v>
      </c>
      <c r="H51" s="43">
        <f t="shared" si="57"/>
        <v>-435670355</v>
      </c>
      <c r="I51" s="43">
        <f t="shared" si="57"/>
        <v>-316018876</v>
      </c>
      <c r="J51" s="43">
        <f t="shared" si="57"/>
        <v>-315735074</v>
      </c>
      <c r="K51" s="43">
        <f t="shared" si="57"/>
        <v>-335858715</v>
      </c>
      <c r="L51" s="43">
        <f t="shared" si="57"/>
        <v>-625781925</v>
      </c>
      <c r="M51" s="43">
        <f t="shared" si="57"/>
        <v>-295589340</v>
      </c>
      <c r="N51" s="43">
        <f t="shared" si="57"/>
        <v>-372596620</v>
      </c>
      <c r="O51" s="43">
        <f t="shared" si="57"/>
        <v>77315196</v>
      </c>
      <c r="P51" s="43">
        <f t="shared" si="57"/>
        <v>-358506292</v>
      </c>
      <c r="Q51" s="43">
        <f t="shared" si="57"/>
        <v>-557505584</v>
      </c>
      <c r="R51" s="43">
        <f t="shared" si="57"/>
        <v>-682042463</v>
      </c>
      <c r="S51" s="43">
        <f t="shared" si="57"/>
        <v>-545992164</v>
      </c>
      <c r="T51" s="43">
        <f t="shared" si="57"/>
        <v>-465738598</v>
      </c>
      <c r="U51" s="43">
        <f t="shared" si="57"/>
        <v>-458364854</v>
      </c>
      <c r="V51" s="43">
        <f t="shared" si="57"/>
        <v>-648298975</v>
      </c>
      <c r="W51" s="43">
        <f t="shared" si="57"/>
        <v>-538337059</v>
      </c>
      <c r="X51" s="43">
        <f t="shared" si="57"/>
        <v>-390029434</v>
      </c>
      <c r="Y51" s="43">
        <f t="shared" si="57"/>
        <v>-192104266</v>
      </c>
      <c r="Z51" s="43">
        <f t="shared" si="57"/>
        <v>-534264106</v>
      </c>
      <c r="AA51" s="43">
        <f t="shared" si="57"/>
        <v>-538592703</v>
      </c>
      <c r="AB51" s="43">
        <f t="shared" si="57"/>
        <v>-345666094</v>
      </c>
      <c r="AC51" s="43">
        <f t="shared" si="57"/>
        <v>-273295730</v>
      </c>
      <c r="AD51" s="43">
        <f t="shared" si="57"/>
        <v>-314182909</v>
      </c>
      <c r="AE51" s="43">
        <f t="shared" si="57"/>
        <v>-425292585</v>
      </c>
      <c r="AF51" s="43">
        <f t="shared" si="57"/>
        <v>-73980089679</v>
      </c>
      <c r="AG51" s="43">
        <f t="shared" si="57"/>
        <v>-167949990862</v>
      </c>
      <c r="AH51" s="43">
        <f t="shared" si="57"/>
        <v>-6576990130</v>
      </c>
      <c r="AI51" s="43">
        <f t="shared" ref="AI51:BN51" si="58">SUM(AI9-AI27)</f>
        <v>-6676939159</v>
      </c>
      <c r="AJ51" s="43">
        <f t="shared" si="58"/>
        <v>-7084735492</v>
      </c>
      <c r="AK51" s="43">
        <f t="shared" si="58"/>
        <v>-12590125292</v>
      </c>
      <c r="AL51" s="43">
        <f t="shared" si="58"/>
        <v>-29563164159</v>
      </c>
      <c r="AM51" s="43">
        <f t="shared" si="58"/>
        <v>-16164052868</v>
      </c>
      <c r="AN51" s="43">
        <f t="shared" si="58"/>
        <v>-8664065116</v>
      </c>
      <c r="AO51" s="43">
        <f t="shared" si="58"/>
        <v>-6583708706</v>
      </c>
      <c r="AP51" s="43">
        <f t="shared" si="58"/>
        <v>-5143907059</v>
      </c>
      <c r="AQ51" s="43">
        <f t="shared" si="58"/>
        <v>-4213227285</v>
      </c>
      <c r="AR51" s="43">
        <f t="shared" si="58"/>
        <v>-11120565723</v>
      </c>
      <c r="AS51" s="43">
        <f t="shared" si="58"/>
        <v>-1524999858</v>
      </c>
      <c r="AT51" s="43">
        <f t="shared" si="58"/>
        <v>-5316633743</v>
      </c>
      <c r="AU51" s="43">
        <f t="shared" si="58"/>
        <v>-4588575409</v>
      </c>
      <c r="AV51" s="43">
        <f t="shared" si="58"/>
        <v>-7467214860</v>
      </c>
      <c r="AW51" s="43">
        <f t="shared" si="58"/>
        <v>-4218297604</v>
      </c>
      <c r="AX51" s="43">
        <f t="shared" si="58"/>
        <v>-12878078437</v>
      </c>
      <c r="AY51" s="44">
        <f t="shared" si="58"/>
        <v>1118821458452</v>
      </c>
      <c r="AZ51" s="43">
        <f t="shared" si="58"/>
        <v>-7993625090</v>
      </c>
      <c r="BA51" s="43">
        <f t="shared" si="58"/>
        <v>-760222983</v>
      </c>
      <c r="BB51" s="43">
        <f t="shared" si="58"/>
        <v>-1031677000</v>
      </c>
      <c r="BC51" s="43">
        <f t="shared" si="58"/>
        <v>-425027800</v>
      </c>
      <c r="BD51" s="43">
        <f t="shared" si="58"/>
        <v>-1986959113</v>
      </c>
      <c r="BE51" s="43">
        <f t="shared" si="58"/>
        <v>-1370797641</v>
      </c>
      <c r="BF51" s="43">
        <f t="shared" si="58"/>
        <v>-658358900</v>
      </c>
      <c r="BG51" s="43">
        <f t="shared" si="58"/>
        <v>-3248883999</v>
      </c>
      <c r="BH51" s="43">
        <f t="shared" si="58"/>
        <v>-33790395113</v>
      </c>
      <c r="BI51" s="43">
        <f t="shared" si="58"/>
        <v>-1580531456</v>
      </c>
      <c r="BJ51" s="43">
        <f t="shared" si="58"/>
        <v>-11596046167</v>
      </c>
      <c r="BK51" s="43">
        <f t="shared" si="58"/>
        <v>-17710305645</v>
      </c>
      <c r="BL51" s="43">
        <f t="shared" si="58"/>
        <v>-12725547021</v>
      </c>
      <c r="BM51" s="43">
        <f t="shared" si="58"/>
        <v>-7436455486</v>
      </c>
      <c r="BN51" s="43">
        <f t="shared" si="58"/>
        <v>-1722262579</v>
      </c>
      <c r="BO51" s="43">
        <f t="shared" ref="BO51:CT51" si="59">SUM(BO9-BO27)</f>
        <v>-11584715794</v>
      </c>
      <c r="BP51" s="43">
        <f t="shared" si="59"/>
        <v>-505077962</v>
      </c>
      <c r="BQ51" s="43">
        <f t="shared" si="59"/>
        <v>-701133146</v>
      </c>
      <c r="BR51" s="43">
        <f t="shared" si="59"/>
        <v>-579935999</v>
      </c>
      <c r="BS51" s="43">
        <f t="shared" si="59"/>
        <v>-525827537</v>
      </c>
      <c r="BT51" s="43">
        <f t="shared" si="59"/>
        <v>-731738821</v>
      </c>
      <c r="BU51" s="43">
        <f t="shared" si="59"/>
        <v>-802052437</v>
      </c>
      <c r="BV51" s="43">
        <f t="shared" si="59"/>
        <v>-477876062</v>
      </c>
      <c r="BW51" s="43">
        <f t="shared" si="59"/>
        <v>-664970786</v>
      </c>
      <c r="BX51" s="43">
        <f t="shared" si="59"/>
        <v>-670458143</v>
      </c>
      <c r="BY51" s="43">
        <f t="shared" si="59"/>
        <v>-832725191</v>
      </c>
      <c r="BZ51" s="43">
        <f t="shared" si="59"/>
        <v>-827538205</v>
      </c>
      <c r="CA51" s="43">
        <f t="shared" si="59"/>
        <v>-581988780</v>
      </c>
      <c r="CB51" s="43">
        <f t="shared" si="59"/>
        <v>-581449254</v>
      </c>
      <c r="CC51" s="43">
        <f t="shared" si="59"/>
        <v>-602271700</v>
      </c>
      <c r="CD51" s="43">
        <f t="shared" si="59"/>
        <v>-561006852</v>
      </c>
      <c r="CE51" s="43">
        <f t="shared" si="59"/>
        <v>-807444767</v>
      </c>
      <c r="CF51" s="43">
        <f t="shared" si="59"/>
        <v>-943334854</v>
      </c>
      <c r="CG51" s="43">
        <f t="shared" si="59"/>
        <v>-946024714</v>
      </c>
      <c r="CH51" s="43">
        <f t="shared" si="59"/>
        <v>-639831420</v>
      </c>
      <c r="CI51" s="43">
        <f t="shared" si="59"/>
        <v>-1844824099</v>
      </c>
      <c r="CJ51" s="43">
        <f t="shared" si="59"/>
        <v>-2069600178</v>
      </c>
      <c r="CK51" s="43">
        <f t="shared" si="59"/>
        <v>-2060989203</v>
      </c>
      <c r="CL51" s="43">
        <f t="shared" si="59"/>
        <v>-3463460222</v>
      </c>
      <c r="CM51" s="43">
        <f t="shared" si="59"/>
        <v>-840035649</v>
      </c>
      <c r="CN51" s="43">
        <f t="shared" si="59"/>
        <v>-744048379</v>
      </c>
      <c r="CO51" s="43">
        <f t="shared" si="59"/>
        <v>-2023378506</v>
      </c>
      <c r="CP51" s="43">
        <f t="shared" si="59"/>
        <v>-1891876000</v>
      </c>
      <c r="CQ51" s="43">
        <f t="shared" si="59"/>
        <v>-2157452621</v>
      </c>
      <c r="CR51" s="43">
        <f t="shared" si="59"/>
        <v>-2021962959</v>
      </c>
      <c r="CS51" s="43">
        <f t="shared" si="59"/>
        <v>-2644441459</v>
      </c>
      <c r="CT51" s="43">
        <f t="shared" si="59"/>
        <v>-462632134</v>
      </c>
      <c r="CU51" s="43">
        <f t="shared" ref="CU51:DE51" si="60">SUM(CU9-CU27)</f>
        <v>-1836641836</v>
      </c>
      <c r="CV51" s="43">
        <f t="shared" si="60"/>
        <v>-2105468941</v>
      </c>
      <c r="CW51" s="43">
        <f t="shared" si="60"/>
        <v>-2525523628</v>
      </c>
      <c r="CX51" s="43">
        <f t="shared" si="60"/>
        <v>-743724100</v>
      </c>
      <c r="CY51" s="43">
        <f t="shared" si="60"/>
        <v>-1905511370</v>
      </c>
      <c r="CZ51" s="43">
        <f t="shared" si="60"/>
        <v>-1881500409</v>
      </c>
      <c r="DA51" s="43">
        <f t="shared" si="60"/>
        <v>-1959983789</v>
      </c>
      <c r="DB51" s="43">
        <f t="shared" si="60"/>
        <v>-1890141139</v>
      </c>
      <c r="DC51" s="43">
        <f t="shared" si="60"/>
        <v>-1858482259</v>
      </c>
      <c r="DD51" s="43">
        <f t="shared" si="60"/>
        <v>-1883550231</v>
      </c>
      <c r="DE51" s="43">
        <f t="shared" si="60"/>
        <v>-1685893688</v>
      </c>
    </row>
    <row r="52" spans="1:112" x14ac:dyDescent="0.2"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9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39"/>
      <c r="AR52" s="39"/>
      <c r="AS52" s="39"/>
      <c r="AT52" s="40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40"/>
      <c r="BL52" s="39"/>
      <c r="BM52" s="39"/>
      <c r="BN52" s="40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40"/>
      <c r="CV52" s="39"/>
      <c r="CW52" s="39"/>
      <c r="CX52" s="39"/>
      <c r="CY52" s="39"/>
      <c r="CZ52" s="39"/>
      <c r="DA52" s="39"/>
      <c r="DB52" s="39"/>
      <c r="DC52" s="40"/>
      <c r="DD52" s="39"/>
      <c r="DE52" s="39"/>
    </row>
    <row r="53" spans="1:112" x14ac:dyDescent="0.2">
      <c r="D53" s="39"/>
      <c r="E53" s="42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39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39"/>
      <c r="AR53" s="39"/>
      <c r="AS53" s="39"/>
      <c r="AT53" s="40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40"/>
      <c r="BL53" s="39"/>
      <c r="BM53" s="39"/>
      <c r="BN53" s="40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40"/>
      <c r="CV53" s="39"/>
      <c r="CW53" s="39"/>
      <c r="CX53" s="39"/>
      <c r="CY53" s="39"/>
      <c r="CZ53" s="39"/>
      <c r="DA53" s="39"/>
      <c r="DB53" s="39"/>
      <c r="DC53" s="40"/>
      <c r="DD53" s="39"/>
      <c r="DE53" s="39"/>
    </row>
    <row r="54" spans="1:112" ht="15" x14ac:dyDescent="0.25">
      <c r="D54" s="39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39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39"/>
      <c r="AR54" s="39"/>
      <c r="AS54" s="39"/>
      <c r="AT54" s="40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40"/>
      <c r="BL54" s="39"/>
      <c r="BM54" s="39"/>
      <c r="BN54" s="40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40"/>
      <c r="CV54" s="39"/>
      <c r="CW54" s="39"/>
      <c r="CX54" s="39"/>
      <c r="CY54" s="39"/>
      <c r="CZ54" s="39"/>
      <c r="DA54" s="39"/>
      <c r="DB54" s="39"/>
      <c r="DC54" s="40"/>
      <c r="DD54" s="39"/>
      <c r="DE54" s="39"/>
    </row>
    <row r="55" spans="1:112" ht="12.95" hidden="1" customHeight="1" x14ac:dyDescent="0.2">
      <c r="A55" s="38" t="s">
        <v>71</v>
      </c>
      <c r="B55" s="38" t="s">
        <v>70</v>
      </c>
      <c r="C55" s="37">
        <f t="shared" ref="C55:AH55" si="61">C56+C58+C78+C80+C86+C90+C93+C95</f>
        <v>327846389376</v>
      </c>
      <c r="D55" s="37">
        <f t="shared" si="61"/>
        <v>313456707192</v>
      </c>
      <c r="E55" s="37">
        <f t="shared" si="61"/>
        <v>46784923134</v>
      </c>
      <c r="F55" s="37">
        <f t="shared" si="61"/>
        <v>15774654590</v>
      </c>
      <c r="G55" s="37">
        <f t="shared" si="61"/>
        <v>44654812</v>
      </c>
      <c r="H55" s="37">
        <f t="shared" si="61"/>
        <v>349894720</v>
      </c>
      <c r="I55" s="37">
        <f t="shared" si="61"/>
        <v>225019049</v>
      </c>
      <c r="J55" s="37">
        <f t="shared" si="61"/>
        <v>183053200</v>
      </c>
      <c r="K55" s="37">
        <f t="shared" si="61"/>
        <v>122076173</v>
      </c>
      <c r="L55" s="37">
        <f t="shared" si="61"/>
        <v>209879396</v>
      </c>
      <c r="M55" s="37">
        <f t="shared" si="61"/>
        <v>96135863</v>
      </c>
      <c r="N55" s="37">
        <f t="shared" si="61"/>
        <v>174133850</v>
      </c>
      <c r="O55" s="37">
        <f t="shared" si="61"/>
        <v>99863950</v>
      </c>
      <c r="P55" s="37">
        <f t="shared" si="61"/>
        <v>128180241</v>
      </c>
      <c r="Q55" s="37">
        <f t="shared" si="61"/>
        <v>137448900</v>
      </c>
      <c r="R55" s="37">
        <f t="shared" si="61"/>
        <v>367249404</v>
      </c>
      <c r="S55" s="37">
        <f t="shared" si="61"/>
        <v>190067714</v>
      </c>
      <c r="T55" s="37">
        <f t="shared" si="61"/>
        <v>154855175</v>
      </c>
      <c r="U55" s="37">
        <f t="shared" si="61"/>
        <v>157531300</v>
      </c>
      <c r="V55" s="37">
        <f t="shared" si="61"/>
        <v>575231468</v>
      </c>
      <c r="W55" s="37">
        <f t="shared" si="61"/>
        <v>228389725</v>
      </c>
      <c r="X55" s="37">
        <f t="shared" si="61"/>
        <v>211918942</v>
      </c>
      <c r="Y55" s="37">
        <f t="shared" si="61"/>
        <v>55505650</v>
      </c>
      <c r="Z55" s="37">
        <f t="shared" si="61"/>
        <v>207088168</v>
      </c>
      <c r="AA55" s="37">
        <f t="shared" si="61"/>
        <v>212978807</v>
      </c>
      <c r="AB55" s="37">
        <f t="shared" si="61"/>
        <v>72024170</v>
      </c>
      <c r="AC55" s="37">
        <f t="shared" si="61"/>
        <v>90708750</v>
      </c>
      <c r="AD55" s="37">
        <f t="shared" si="61"/>
        <v>67309750</v>
      </c>
      <c r="AE55" s="37">
        <f t="shared" si="61"/>
        <v>156708300</v>
      </c>
      <c r="AF55" s="37">
        <f t="shared" si="61"/>
        <v>83066451908</v>
      </c>
      <c r="AG55" s="37">
        <f t="shared" si="61"/>
        <v>126773150661</v>
      </c>
      <c r="AH55" s="37">
        <f t="shared" si="61"/>
        <v>454337000</v>
      </c>
      <c r="AI55" s="37">
        <f t="shared" ref="AI55:BN55" si="62">AI56+AI58+AI78+AI80+AI86+AI90+AI93+AI95</f>
        <v>302202600</v>
      </c>
      <c r="AJ55" s="37">
        <f t="shared" si="62"/>
        <v>702703430</v>
      </c>
      <c r="AK55" s="37">
        <f t="shared" si="62"/>
        <v>976903252</v>
      </c>
      <c r="AL55" s="37">
        <f t="shared" si="62"/>
        <v>398445000</v>
      </c>
      <c r="AM55" s="37">
        <f t="shared" si="62"/>
        <v>2447013100</v>
      </c>
      <c r="AN55" s="37">
        <f t="shared" si="62"/>
        <v>2318200400</v>
      </c>
      <c r="AO55" s="37">
        <f t="shared" si="62"/>
        <v>56557250</v>
      </c>
      <c r="AP55" s="37">
        <f t="shared" si="62"/>
        <v>1507099800</v>
      </c>
      <c r="AQ55" s="37">
        <f t="shared" si="62"/>
        <v>333553263</v>
      </c>
      <c r="AR55" s="37">
        <f t="shared" si="62"/>
        <v>1245582482</v>
      </c>
      <c r="AS55" s="37">
        <f t="shared" si="62"/>
        <v>202409500</v>
      </c>
      <c r="AT55" s="37">
        <f t="shared" si="62"/>
        <v>498104925</v>
      </c>
      <c r="AU55" s="37">
        <f t="shared" si="62"/>
        <v>1065129208</v>
      </c>
      <c r="AV55" s="37">
        <f t="shared" si="62"/>
        <v>100205000</v>
      </c>
      <c r="AW55" s="37">
        <f t="shared" si="62"/>
        <v>82446000</v>
      </c>
      <c r="AX55" s="37">
        <f t="shared" si="62"/>
        <v>3793077890</v>
      </c>
      <c r="AY55" s="37">
        <f t="shared" si="62"/>
        <v>3743183381</v>
      </c>
      <c r="AZ55" s="37">
        <f t="shared" si="62"/>
        <v>831375500</v>
      </c>
      <c r="BA55" s="37">
        <f t="shared" si="62"/>
        <v>0</v>
      </c>
      <c r="BB55" s="37">
        <f t="shared" si="62"/>
        <v>0</v>
      </c>
      <c r="BC55" s="37">
        <f t="shared" si="62"/>
        <v>0</v>
      </c>
      <c r="BD55" s="37">
        <f t="shared" si="62"/>
        <v>0</v>
      </c>
      <c r="BE55" s="37">
        <f t="shared" si="62"/>
        <v>77890000</v>
      </c>
      <c r="BF55" s="37">
        <f t="shared" si="62"/>
        <v>70505200</v>
      </c>
      <c r="BG55" s="37">
        <f t="shared" si="62"/>
        <v>42150000</v>
      </c>
      <c r="BH55" s="37">
        <f t="shared" si="62"/>
        <v>2283312080</v>
      </c>
      <c r="BI55" s="37">
        <f t="shared" si="62"/>
        <v>58520000</v>
      </c>
      <c r="BJ55" s="37">
        <f t="shared" si="62"/>
        <v>8866958734</v>
      </c>
      <c r="BK55" s="37">
        <f t="shared" si="62"/>
        <v>1046094800</v>
      </c>
      <c r="BL55" s="37">
        <f t="shared" si="62"/>
        <v>0</v>
      </c>
      <c r="BM55" s="37">
        <f t="shared" si="62"/>
        <v>70338012</v>
      </c>
      <c r="BN55" s="37">
        <f t="shared" si="62"/>
        <v>16900000</v>
      </c>
      <c r="BO55" s="37">
        <f t="shared" ref="BO55:CT55" si="63">BO56+BO58+BO78+BO80+BO86+BO90+BO93+BO95</f>
        <v>74775000</v>
      </c>
      <c r="BP55" s="37">
        <f t="shared" si="63"/>
        <v>15560000</v>
      </c>
      <c r="BQ55" s="37">
        <f t="shared" si="63"/>
        <v>12500000</v>
      </c>
      <c r="BR55" s="37">
        <f t="shared" si="63"/>
        <v>12250000</v>
      </c>
      <c r="BS55" s="37">
        <f t="shared" si="63"/>
        <v>14505000</v>
      </c>
      <c r="BT55" s="37">
        <f t="shared" si="63"/>
        <v>15246500</v>
      </c>
      <c r="BU55" s="37">
        <f t="shared" si="63"/>
        <v>14250000</v>
      </c>
      <c r="BV55" s="37">
        <f t="shared" si="63"/>
        <v>14720000</v>
      </c>
      <c r="BW55" s="37">
        <f t="shared" si="63"/>
        <v>12500000</v>
      </c>
      <c r="BX55" s="37">
        <f t="shared" si="63"/>
        <v>19838000</v>
      </c>
      <c r="BY55" s="37">
        <f t="shared" si="63"/>
        <v>419873000</v>
      </c>
      <c r="BZ55" s="37">
        <f t="shared" si="63"/>
        <v>12500000</v>
      </c>
      <c r="CA55" s="37">
        <f t="shared" si="63"/>
        <v>14675000</v>
      </c>
      <c r="CB55" s="37">
        <f t="shared" si="63"/>
        <v>435735000</v>
      </c>
      <c r="CC55" s="37">
        <f t="shared" si="63"/>
        <v>28834000</v>
      </c>
      <c r="CD55" s="37">
        <f t="shared" si="63"/>
        <v>13750000</v>
      </c>
      <c r="CE55" s="37">
        <f t="shared" si="63"/>
        <v>12500000</v>
      </c>
      <c r="CF55" s="37">
        <f t="shared" si="63"/>
        <v>325689000</v>
      </c>
      <c r="CG55" s="37">
        <f t="shared" si="63"/>
        <v>12590000</v>
      </c>
      <c r="CH55" s="37">
        <f t="shared" si="63"/>
        <v>12450000</v>
      </c>
      <c r="CI55" s="37">
        <f t="shared" si="63"/>
        <v>25000000</v>
      </c>
      <c r="CJ55" s="37">
        <f t="shared" si="63"/>
        <v>29831500</v>
      </c>
      <c r="CK55" s="37">
        <f t="shared" si="63"/>
        <v>213741500</v>
      </c>
      <c r="CL55" s="37">
        <f t="shared" si="63"/>
        <v>28500000</v>
      </c>
      <c r="CM55" s="37">
        <f t="shared" si="63"/>
        <v>12500000</v>
      </c>
      <c r="CN55" s="37">
        <f t="shared" si="63"/>
        <v>20000000</v>
      </c>
      <c r="CO55" s="37">
        <f t="shared" si="63"/>
        <v>91999000</v>
      </c>
      <c r="CP55" s="37">
        <f t="shared" si="63"/>
        <v>42265300</v>
      </c>
      <c r="CQ55" s="37">
        <f t="shared" si="63"/>
        <v>216815000</v>
      </c>
      <c r="CR55" s="37">
        <f t="shared" si="63"/>
        <v>38500000</v>
      </c>
      <c r="CS55" s="37">
        <f t="shared" si="63"/>
        <v>37000000</v>
      </c>
      <c r="CT55" s="37">
        <f t="shared" si="63"/>
        <v>12500000</v>
      </c>
      <c r="CU55" s="37">
        <f t="shared" ref="CU55:DZ55" si="64">CU56+CU58+CU78+CU80+CU86+CU90+CU93+CU95</f>
        <v>24592815</v>
      </c>
      <c r="CV55" s="37">
        <f t="shared" si="64"/>
        <v>288218000</v>
      </c>
      <c r="CW55" s="37">
        <f t="shared" si="64"/>
        <v>38300000</v>
      </c>
      <c r="CX55" s="37">
        <f t="shared" si="64"/>
        <v>12500000</v>
      </c>
      <c r="CY55" s="37">
        <f t="shared" si="64"/>
        <v>48810000</v>
      </c>
      <c r="CZ55" s="37">
        <f t="shared" si="64"/>
        <v>25000000</v>
      </c>
      <c r="DA55" s="37">
        <f t="shared" si="64"/>
        <v>50000000</v>
      </c>
      <c r="DB55" s="37">
        <f t="shared" si="64"/>
        <v>24780000</v>
      </c>
      <c r="DC55" s="37">
        <f t="shared" si="64"/>
        <v>83328000</v>
      </c>
      <c r="DD55" s="37">
        <f t="shared" si="64"/>
        <v>42000000</v>
      </c>
      <c r="DE55" s="37">
        <f t="shared" si="64"/>
        <v>47500000</v>
      </c>
      <c r="DF55" s="14"/>
      <c r="DG55" s="14"/>
      <c r="DH55" s="14"/>
    </row>
    <row r="56" spans="1:112" ht="12.95" hidden="1" customHeight="1" x14ac:dyDescent="0.2">
      <c r="A56" s="36"/>
      <c r="B56" s="27" t="s">
        <v>69</v>
      </c>
      <c r="C56" s="29">
        <f t="shared" ref="C56:AH56" si="65">SUM(C57)</f>
        <v>6917724000</v>
      </c>
      <c r="D56" s="31">
        <f t="shared" si="65"/>
        <v>4504433760</v>
      </c>
      <c r="E56" s="31">
        <f t="shared" si="65"/>
        <v>0</v>
      </c>
      <c r="F56" s="31">
        <f t="shared" si="65"/>
        <v>188046160</v>
      </c>
      <c r="G56" s="31">
        <f t="shared" si="65"/>
        <v>0</v>
      </c>
      <c r="H56" s="31">
        <f t="shared" si="65"/>
        <v>0</v>
      </c>
      <c r="I56" s="31">
        <f t="shared" si="65"/>
        <v>0</v>
      </c>
      <c r="J56" s="31">
        <f t="shared" si="65"/>
        <v>0</v>
      </c>
      <c r="K56" s="31">
        <f t="shared" si="65"/>
        <v>0</v>
      </c>
      <c r="L56" s="31">
        <f t="shared" si="65"/>
        <v>0</v>
      </c>
      <c r="M56" s="31">
        <f t="shared" si="65"/>
        <v>0</v>
      </c>
      <c r="N56" s="31">
        <f t="shared" si="65"/>
        <v>0</v>
      </c>
      <c r="O56" s="31">
        <f t="shared" si="65"/>
        <v>0</v>
      </c>
      <c r="P56" s="31">
        <f t="shared" si="65"/>
        <v>0</v>
      </c>
      <c r="Q56" s="31">
        <f t="shared" si="65"/>
        <v>0</v>
      </c>
      <c r="R56" s="31">
        <f t="shared" si="65"/>
        <v>0</v>
      </c>
      <c r="S56" s="31">
        <f t="shared" si="65"/>
        <v>0</v>
      </c>
      <c r="T56" s="31">
        <f t="shared" si="65"/>
        <v>0</v>
      </c>
      <c r="U56" s="31">
        <f t="shared" si="65"/>
        <v>0</v>
      </c>
      <c r="V56" s="31">
        <f t="shared" si="65"/>
        <v>0</v>
      </c>
      <c r="W56" s="31">
        <f t="shared" si="65"/>
        <v>0</v>
      </c>
      <c r="X56" s="31">
        <f t="shared" si="65"/>
        <v>0</v>
      </c>
      <c r="Y56" s="31">
        <f t="shared" si="65"/>
        <v>0</v>
      </c>
      <c r="Z56" s="31">
        <f t="shared" si="65"/>
        <v>0</v>
      </c>
      <c r="AA56" s="31">
        <f t="shared" si="65"/>
        <v>0</v>
      </c>
      <c r="AB56" s="31">
        <f t="shared" si="65"/>
        <v>0</v>
      </c>
      <c r="AC56" s="31">
        <f t="shared" si="65"/>
        <v>0</v>
      </c>
      <c r="AD56" s="31">
        <f t="shared" si="65"/>
        <v>0</v>
      </c>
      <c r="AE56" s="31">
        <f t="shared" si="65"/>
        <v>0</v>
      </c>
      <c r="AF56" s="31">
        <f t="shared" si="65"/>
        <v>0</v>
      </c>
      <c r="AG56" s="31">
        <f t="shared" si="65"/>
        <v>4286166200</v>
      </c>
      <c r="AH56" s="31">
        <f t="shared" si="65"/>
        <v>0</v>
      </c>
      <c r="AI56" s="31">
        <f t="shared" ref="AI56:BN56" si="66">SUM(AI57)</f>
        <v>0</v>
      </c>
      <c r="AJ56" s="31">
        <f t="shared" si="66"/>
        <v>0</v>
      </c>
      <c r="AK56" s="31">
        <f t="shared" si="66"/>
        <v>0</v>
      </c>
      <c r="AL56" s="31">
        <f t="shared" si="66"/>
        <v>0</v>
      </c>
      <c r="AM56" s="31">
        <f t="shared" si="66"/>
        <v>0</v>
      </c>
      <c r="AN56" s="31">
        <f t="shared" si="66"/>
        <v>0</v>
      </c>
      <c r="AO56" s="31">
        <f t="shared" si="66"/>
        <v>0</v>
      </c>
      <c r="AP56" s="31">
        <f t="shared" si="66"/>
        <v>0</v>
      </c>
      <c r="AQ56" s="31">
        <f t="shared" si="66"/>
        <v>0</v>
      </c>
      <c r="AR56" s="31">
        <f t="shared" si="66"/>
        <v>0</v>
      </c>
      <c r="AS56" s="31">
        <f t="shared" si="66"/>
        <v>0</v>
      </c>
      <c r="AT56" s="31">
        <f t="shared" si="66"/>
        <v>26947400</v>
      </c>
      <c r="AU56" s="31">
        <f t="shared" si="66"/>
        <v>0</v>
      </c>
      <c r="AV56" s="31">
        <f t="shared" si="66"/>
        <v>0</v>
      </c>
      <c r="AW56" s="31">
        <f t="shared" si="66"/>
        <v>0</v>
      </c>
      <c r="AX56" s="31">
        <f t="shared" si="66"/>
        <v>0</v>
      </c>
      <c r="AY56" s="31">
        <f t="shared" si="66"/>
        <v>0</v>
      </c>
      <c r="AZ56" s="31">
        <f t="shared" si="66"/>
        <v>0</v>
      </c>
      <c r="BA56" s="31">
        <f t="shared" si="66"/>
        <v>0</v>
      </c>
      <c r="BB56" s="31">
        <f t="shared" si="66"/>
        <v>0</v>
      </c>
      <c r="BC56" s="31">
        <f t="shared" si="66"/>
        <v>0</v>
      </c>
      <c r="BD56" s="31">
        <f t="shared" si="66"/>
        <v>0</v>
      </c>
      <c r="BE56" s="31">
        <f t="shared" si="66"/>
        <v>0</v>
      </c>
      <c r="BF56" s="31">
        <f t="shared" si="66"/>
        <v>0</v>
      </c>
      <c r="BG56" s="31">
        <f t="shared" si="66"/>
        <v>0</v>
      </c>
      <c r="BH56" s="31">
        <f t="shared" si="66"/>
        <v>0</v>
      </c>
      <c r="BI56" s="31">
        <f t="shared" si="66"/>
        <v>0</v>
      </c>
      <c r="BJ56" s="31">
        <f t="shared" si="66"/>
        <v>0</v>
      </c>
      <c r="BK56" s="31">
        <f t="shared" si="66"/>
        <v>0</v>
      </c>
      <c r="BL56" s="31">
        <f t="shared" si="66"/>
        <v>0</v>
      </c>
      <c r="BM56" s="31">
        <f t="shared" si="66"/>
        <v>0</v>
      </c>
      <c r="BN56" s="31">
        <f t="shared" si="66"/>
        <v>0</v>
      </c>
      <c r="BO56" s="31">
        <f t="shared" ref="BO56:CT56" si="67">SUM(BO57)</f>
        <v>0</v>
      </c>
      <c r="BP56" s="31">
        <f t="shared" si="67"/>
        <v>0</v>
      </c>
      <c r="BQ56" s="31">
        <f t="shared" si="67"/>
        <v>0</v>
      </c>
      <c r="BR56" s="31">
        <f t="shared" si="67"/>
        <v>0</v>
      </c>
      <c r="BS56" s="31">
        <f t="shared" si="67"/>
        <v>0</v>
      </c>
      <c r="BT56" s="31">
        <f t="shared" si="67"/>
        <v>0</v>
      </c>
      <c r="BU56" s="31">
        <f t="shared" si="67"/>
        <v>0</v>
      </c>
      <c r="BV56" s="31">
        <f t="shared" si="67"/>
        <v>0</v>
      </c>
      <c r="BW56" s="31">
        <f t="shared" si="67"/>
        <v>0</v>
      </c>
      <c r="BX56" s="31">
        <f t="shared" si="67"/>
        <v>0</v>
      </c>
      <c r="BY56" s="31">
        <f t="shared" si="67"/>
        <v>0</v>
      </c>
      <c r="BZ56" s="31">
        <f t="shared" si="67"/>
        <v>0</v>
      </c>
      <c r="CA56" s="31">
        <f t="shared" si="67"/>
        <v>0</v>
      </c>
      <c r="CB56" s="31">
        <f t="shared" si="67"/>
        <v>0</v>
      </c>
      <c r="CC56" s="31">
        <f t="shared" si="67"/>
        <v>3274000</v>
      </c>
      <c r="CD56" s="31">
        <f t="shared" si="67"/>
        <v>0</v>
      </c>
      <c r="CE56" s="31">
        <f t="shared" si="67"/>
        <v>0</v>
      </c>
      <c r="CF56" s="31">
        <f t="shared" si="67"/>
        <v>0</v>
      </c>
      <c r="CG56" s="31">
        <f t="shared" si="67"/>
        <v>0</v>
      </c>
      <c r="CH56" s="31">
        <f t="shared" si="67"/>
        <v>0</v>
      </c>
      <c r="CI56" s="31">
        <f t="shared" si="67"/>
        <v>0</v>
      </c>
      <c r="CJ56" s="31">
        <f t="shared" si="67"/>
        <v>0</v>
      </c>
      <c r="CK56" s="31">
        <f t="shared" si="67"/>
        <v>0</v>
      </c>
      <c r="CL56" s="31">
        <f t="shared" si="67"/>
        <v>0</v>
      </c>
      <c r="CM56" s="31">
        <f t="shared" si="67"/>
        <v>0</v>
      </c>
      <c r="CN56" s="31">
        <f t="shared" si="67"/>
        <v>0</v>
      </c>
      <c r="CO56" s="31">
        <f t="shared" si="67"/>
        <v>0</v>
      </c>
      <c r="CP56" s="31">
        <f t="shared" si="67"/>
        <v>0</v>
      </c>
      <c r="CQ56" s="31">
        <f t="shared" si="67"/>
        <v>0</v>
      </c>
      <c r="CR56" s="31">
        <f t="shared" si="67"/>
        <v>0</v>
      </c>
      <c r="CS56" s="31">
        <f t="shared" si="67"/>
        <v>0</v>
      </c>
      <c r="CT56" s="31">
        <f t="shared" si="67"/>
        <v>0</v>
      </c>
      <c r="CU56" s="31">
        <f t="shared" ref="CU56:DZ56" si="68">SUM(CU57)</f>
        <v>0</v>
      </c>
      <c r="CV56" s="31">
        <f t="shared" si="68"/>
        <v>0</v>
      </c>
      <c r="CW56" s="31">
        <f t="shared" si="68"/>
        <v>0</v>
      </c>
      <c r="CX56" s="31">
        <f t="shared" si="68"/>
        <v>0</v>
      </c>
      <c r="CY56" s="31">
        <f t="shared" si="68"/>
        <v>0</v>
      </c>
      <c r="CZ56" s="31">
        <f t="shared" si="68"/>
        <v>0</v>
      </c>
      <c r="DA56" s="31">
        <f t="shared" si="68"/>
        <v>0</v>
      </c>
      <c r="DB56" s="31">
        <f t="shared" si="68"/>
        <v>0</v>
      </c>
      <c r="DC56" s="31">
        <f t="shared" si="68"/>
        <v>0</v>
      </c>
      <c r="DD56" s="31">
        <f t="shared" si="68"/>
        <v>0</v>
      </c>
      <c r="DE56" s="31">
        <f t="shared" si="68"/>
        <v>0</v>
      </c>
      <c r="DF56" s="14"/>
      <c r="DG56" s="14"/>
      <c r="DH56" s="14"/>
    </row>
    <row r="57" spans="1:112" ht="12.95" hidden="1" customHeight="1" x14ac:dyDescent="0.2">
      <c r="A57" s="22" t="s">
        <v>68</v>
      </c>
      <c r="B57" s="22" t="s">
        <v>67</v>
      </c>
      <c r="C57" s="28">
        <v>6917724000</v>
      </c>
      <c r="D57" s="19">
        <f>SUM(E57:DE57)</f>
        <v>4504433760</v>
      </c>
      <c r="E57" s="19"/>
      <c r="F57" s="19">
        <v>188046160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>
        <v>4286166200</v>
      </c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>
        <v>26947400</v>
      </c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>
        <v>0</v>
      </c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>
        <v>3274000</v>
      </c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4"/>
      <c r="DG57" s="14"/>
      <c r="DH57" s="14"/>
    </row>
    <row r="58" spans="1:112" ht="12.95" hidden="1" customHeight="1" x14ac:dyDescent="0.2">
      <c r="A58" s="22"/>
      <c r="B58" s="27" t="s">
        <v>66</v>
      </c>
      <c r="C58" s="29">
        <f t="shared" ref="C58:AH58" si="69">SUM(C59:C77)</f>
        <v>60914835913</v>
      </c>
      <c r="D58" s="31">
        <f t="shared" si="69"/>
        <v>56315484189</v>
      </c>
      <c r="E58" s="31">
        <f t="shared" si="69"/>
        <v>2243576511</v>
      </c>
      <c r="F58" s="31">
        <f t="shared" si="69"/>
        <v>3854620935</v>
      </c>
      <c r="G58" s="31">
        <f t="shared" si="69"/>
        <v>44654812</v>
      </c>
      <c r="H58" s="31">
        <f t="shared" si="69"/>
        <v>314959720</v>
      </c>
      <c r="I58" s="31">
        <f t="shared" si="69"/>
        <v>209269049</v>
      </c>
      <c r="J58" s="31">
        <f t="shared" si="69"/>
        <v>68728200</v>
      </c>
      <c r="K58" s="31">
        <f t="shared" si="69"/>
        <v>122076173</v>
      </c>
      <c r="L58" s="31">
        <f t="shared" si="69"/>
        <v>208454396</v>
      </c>
      <c r="M58" s="31">
        <f t="shared" si="69"/>
        <v>96135863</v>
      </c>
      <c r="N58" s="31">
        <f t="shared" si="69"/>
        <v>174133850</v>
      </c>
      <c r="O58" s="31">
        <f t="shared" si="69"/>
        <v>99863950</v>
      </c>
      <c r="P58" s="31">
        <f t="shared" si="69"/>
        <v>128180241</v>
      </c>
      <c r="Q58" s="31">
        <f t="shared" si="69"/>
        <v>137448900</v>
      </c>
      <c r="R58" s="31">
        <f t="shared" si="69"/>
        <v>367249404</v>
      </c>
      <c r="S58" s="31">
        <f t="shared" si="69"/>
        <v>190067714</v>
      </c>
      <c r="T58" s="31">
        <f t="shared" si="69"/>
        <v>143855175</v>
      </c>
      <c r="U58" s="31">
        <f t="shared" si="69"/>
        <v>150131300</v>
      </c>
      <c r="V58" s="31">
        <f t="shared" si="69"/>
        <v>374461468</v>
      </c>
      <c r="W58" s="31">
        <f t="shared" si="69"/>
        <v>228389725</v>
      </c>
      <c r="X58" s="31">
        <f t="shared" si="69"/>
        <v>202758942</v>
      </c>
      <c r="Y58" s="31">
        <f t="shared" si="69"/>
        <v>55505650</v>
      </c>
      <c r="Z58" s="31">
        <f t="shared" si="69"/>
        <v>192688168</v>
      </c>
      <c r="AA58" s="31">
        <f t="shared" si="69"/>
        <v>212978807</v>
      </c>
      <c r="AB58" s="31">
        <f t="shared" si="69"/>
        <v>72024170</v>
      </c>
      <c r="AC58" s="31">
        <f t="shared" si="69"/>
        <v>90708750</v>
      </c>
      <c r="AD58" s="31">
        <f t="shared" si="69"/>
        <v>56059750</v>
      </c>
      <c r="AE58" s="31">
        <f t="shared" si="69"/>
        <v>146965300</v>
      </c>
      <c r="AF58" s="31">
        <f t="shared" si="69"/>
        <v>22956601656</v>
      </c>
      <c r="AG58" s="31">
        <f t="shared" si="69"/>
        <v>3306638634</v>
      </c>
      <c r="AH58" s="31">
        <f t="shared" si="69"/>
        <v>177666000</v>
      </c>
      <c r="AI58" s="31">
        <f t="shared" ref="AI58:BN58" si="70">SUM(AI59:AI77)</f>
        <v>300103000</v>
      </c>
      <c r="AJ58" s="31">
        <f t="shared" si="70"/>
        <v>200533680</v>
      </c>
      <c r="AK58" s="31">
        <f t="shared" si="70"/>
        <v>102103252</v>
      </c>
      <c r="AL58" s="31">
        <f t="shared" si="70"/>
        <v>261271000</v>
      </c>
      <c r="AM58" s="31">
        <f t="shared" si="70"/>
        <v>1452474100</v>
      </c>
      <c r="AN58" s="31">
        <f t="shared" si="70"/>
        <v>442605400</v>
      </c>
      <c r="AO58" s="31">
        <f t="shared" si="70"/>
        <v>56557250</v>
      </c>
      <c r="AP58" s="31">
        <f t="shared" si="70"/>
        <v>62370000</v>
      </c>
      <c r="AQ58" s="31">
        <f t="shared" si="70"/>
        <v>333553263</v>
      </c>
      <c r="AR58" s="31">
        <f t="shared" si="70"/>
        <v>50986000</v>
      </c>
      <c r="AS58" s="31">
        <f t="shared" si="70"/>
        <v>152464700</v>
      </c>
      <c r="AT58" s="31">
        <f t="shared" si="70"/>
        <v>74825000</v>
      </c>
      <c r="AU58" s="31">
        <f t="shared" si="70"/>
        <v>272175800</v>
      </c>
      <c r="AV58" s="31">
        <f t="shared" si="70"/>
        <v>100205000</v>
      </c>
      <c r="AW58" s="31">
        <f t="shared" si="70"/>
        <v>81550000</v>
      </c>
      <c r="AX58" s="31">
        <f t="shared" si="70"/>
        <v>290193340</v>
      </c>
      <c r="AY58" s="31">
        <f t="shared" si="70"/>
        <v>2057200750</v>
      </c>
      <c r="AZ58" s="31">
        <f t="shared" si="70"/>
        <v>818289500</v>
      </c>
      <c r="BA58" s="31">
        <f t="shared" si="70"/>
        <v>0</v>
      </c>
      <c r="BB58" s="31">
        <f t="shared" si="70"/>
        <v>0</v>
      </c>
      <c r="BC58" s="31">
        <f t="shared" si="70"/>
        <v>0</v>
      </c>
      <c r="BD58" s="31">
        <f t="shared" si="70"/>
        <v>0</v>
      </c>
      <c r="BE58" s="31">
        <f t="shared" si="70"/>
        <v>77890000</v>
      </c>
      <c r="BF58" s="31">
        <f t="shared" si="70"/>
        <v>70505200</v>
      </c>
      <c r="BG58" s="31">
        <f t="shared" si="70"/>
        <v>42150000</v>
      </c>
      <c r="BH58" s="31">
        <f t="shared" si="70"/>
        <v>2283312080</v>
      </c>
      <c r="BI58" s="31">
        <f t="shared" si="70"/>
        <v>58520000</v>
      </c>
      <c r="BJ58" s="31">
        <f t="shared" si="70"/>
        <v>8625358734</v>
      </c>
      <c r="BK58" s="31">
        <f t="shared" si="70"/>
        <v>326303800</v>
      </c>
      <c r="BL58" s="31">
        <f t="shared" si="70"/>
        <v>0</v>
      </c>
      <c r="BM58" s="31">
        <f t="shared" si="70"/>
        <v>68838012</v>
      </c>
      <c r="BN58" s="31">
        <f t="shared" si="70"/>
        <v>16900000</v>
      </c>
      <c r="BO58" s="31">
        <f t="shared" ref="BO58:CT58" si="71">SUM(BO59:BO77)</f>
        <v>74775000</v>
      </c>
      <c r="BP58" s="31">
        <f t="shared" si="71"/>
        <v>15560000</v>
      </c>
      <c r="BQ58" s="31">
        <f t="shared" si="71"/>
        <v>12500000</v>
      </c>
      <c r="BR58" s="31">
        <f t="shared" si="71"/>
        <v>12250000</v>
      </c>
      <c r="BS58" s="31">
        <f t="shared" si="71"/>
        <v>14505000</v>
      </c>
      <c r="BT58" s="31">
        <f t="shared" si="71"/>
        <v>15246500</v>
      </c>
      <c r="BU58" s="31">
        <f t="shared" si="71"/>
        <v>14250000</v>
      </c>
      <c r="BV58" s="31">
        <f t="shared" si="71"/>
        <v>14720000</v>
      </c>
      <c r="BW58" s="31">
        <f t="shared" si="71"/>
        <v>12500000</v>
      </c>
      <c r="BX58" s="31">
        <f t="shared" si="71"/>
        <v>19838000</v>
      </c>
      <c r="BY58" s="31">
        <f t="shared" si="71"/>
        <v>17400000</v>
      </c>
      <c r="BZ58" s="31">
        <f t="shared" si="71"/>
        <v>12500000</v>
      </c>
      <c r="CA58" s="31">
        <f t="shared" si="71"/>
        <v>14675000</v>
      </c>
      <c r="CB58" s="31">
        <f t="shared" si="71"/>
        <v>14980000</v>
      </c>
      <c r="CC58" s="31">
        <f t="shared" si="71"/>
        <v>25560000</v>
      </c>
      <c r="CD58" s="31">
        <f t="shared" si="71"/>
        <v>13750000</v>
      </c>
      <c r="CE58" s="31">
        <f t="shared" si="71"/>
        <v>12500000</v>
      </c>
      <c r="CF58" s="31">
        <f t="shared" si="71"/>
        <v>12495000</v>
      </c>
      <c r="CG58" s="31">
        <f t="shared" si="71"/>
        <v>12590000</v>
      </c>
      <c r="CH58" s="31">
        <f t="shared" si="71"/>
        <v>12450000</v>
      </c>
      <c r="CI58" s="31">
        <f t="shared" si="71"/>
        <v>25000000</v>
      </c>
      <c r="CJ58" s="31">
        <f t="shared" si="71"/>
        <v>29831500</v>
      </c>
      <c r="CK58" s="31">
        <f t="shared" si="71"/>
        <v>20923000</v>
      </c>
      <c r="CL58" s="31">
        <f t="shared" si="71"/>
        <v>28500000</v>
      </c>
      <c r="CM58" s="31">
        <f t="shared" si="71"/>
        <v>12500000</v>
      </c>
      <c r="CN58" s="31">
        <f t="shared" si="71"/>
        <v>20000000</v>
      </c>
      <c r="CO58" s="31">
        <f t="shared" si="71"/>
        <v>34855000</v>
      </c>
      <c r="CP58" s="31">
        <f t="shared" si="71"/>
        <v>42265300</v>
      </c>
      <c r="CQ58" s="31">
        <f t="shared" si="71"/>
        <v>29800000</v>
      </c>
      <c r="CR58" s="31">
        <f t="shared" si="71"/>
        <v>38500000</v>
      </c>
      <c r="CS58" s="31">
        <f t="shared" si="71"/>
        <v>37000000</v>
      </c>
      <c r="CT58" s="31">
        <f t="shared" si="71"/>
        <v>12500000</v>
      </c>
      <c r="CU58" s="31">
        <f t="shared" ref="CU58:DZ58" si="72">SUM(CU59:CU77)</f>
        <v>24592815</v>
      </c>
      <c r="CV58" s="31">
        <f t="shared" si="72"/>
        <v>25000000</v>
      </c>
      <c r="CW58" s="31">
        <f t="shared" si="72"/>
        <v>38300000</v>
      </c>
      <c r="CX58" s="31">
        <f t="shared" si="72"/>
        <v>12500000</v>
      </c>
      <c r="CY58" s="31">
        <f t="shared" si="72"/>
        <v>22000000</v>
      </c>
      <c r="CZ58" s="31">
        <f t="shared" si="72"/>
        <v>25000000</v>
      </c>
      <c r="DA58" s="31">
        <f t="shared" si="72"/>
        <v>50000000</v>
      </c>
      <c r="DB58" s="31">
        <f t="shared" si="72"/>
        <v>24780000</v>
      </c>
      <c r="DC58" s="31">
        <f t="shared" si="72"/>
        <v>33500000</v>
      </c>
      <c r="DD58" s="31">
        <f t="shared" si="72"/>
        <v>42000000</v>
      </c>
      <c r="DE58" s="31">
        <f t="shared" si="72"/>
        <v>25000000</v>
      </c>
      <c r="DF58" s="14"/>
      <c r="DG58" s="14"/>
      <c r="DH58" s="14"/>
    </row>
    <row r="59" spans="1:112" ht="12.95" hidden="1" customHeight="1" x14ac:dyDescent="0.2">
      <c r="A59" s="22" t="s">
        <v>65</v>
      </c>
      <c r="B59" s="22" t="s">
        <v>64</v>
      </c>
      <c r="C59" s="28">
        <v>1609413000</v>
      </c>
      <c r="D59" s="19">
        <f t="shared" ref="D59:D77" si="73">SUM(E59:DE59)</f>
        <v>1186753314</v>
      </c>
      <c r="E59" s="19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>
        <v>1077853314</v>
      </c>
      <c r="AH59" s="34"/>
      <c r="AI59" s="34"/>
      <c r="AJ59" s="34"/>
      <c r="AK59" s="34"/>
      <c r="AL59" s="34"/>
      <c r="AM59" s="34">
        <v>108900000</v>
      </c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5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14"/>
      <c r="DG59" s="14"/>
      <c r="DH59" s="14"/>
    </row>
    <row r="60" spans="1:112" ht="12.95" hidden="1" customHeight="1" x14ac:dyDescent="0.2">
      <c r="A60" s="22" t="s">
        <v>63</v>
      </c>
      <c r="B60" s="22" t="s">
        <v>62</v>
      </c>
      <c r="C60" s="28">
        <v>2656494100</v>
      </c>
      <c r="D60" s="19">
        <f t="shared" si="73"/>
        <v>2478254400</v>
      </c>
      <c r="E60" s="19"/>
      <c r="F60" s="19">
        <v>979900200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>
        <v>428220000</v>
      </c>
      <c r="AH60" s="19"/>
      <c r="AI60" s="19"/>
      <c r="AJ60" s="19"/>
      <c r="AK60" s="19"/>
      <c r="AL60" s="19"/>
      <c r="AM60" s="19">
        <v>59405200</v>
      </c>
      <c r="AN60" s="19"/>
      <c r="AO60" s="19"/>
      <c r="AP60" s="19">
        <v>19370000</v>
      </c>
      <c r="AQ60" s="19">
        <v>0</v>
      </c>
      <c r="AR60" s="19">
        <v>0</v>
      </c>
      <c r="AS60" s="19">
        <v>0</v>
      </c>
      <c r="AT60" s="19"/>
      <c r="AU60" s="19">
        <v>0</v>
      </c>
      <c r="AV60" s="19">
        <v>0</v>
      </c>
      <c r="AW60" s="19"/>
      <c r="AX60" s="19"/>
      <c r="AY60" s="19">
        <v>846605000</v>
      </c>
      <c r="AZ60" s="19"/>
      <c r="BA60" s="19"/>
      <c r="BB60" s="19"/>
      <c r="BC60" s="19"/>
      <c r="BD60" s="19"/>
      <c r="BE60" s="19">
        <v>68800000</v>
      </c>
      <c r="BF60" s="19"/>
      <c r="BG60" s="19"/>
      <c r="BH60" s="19"/>
      <c r="BI60" s="19"/>
      <c r="BJ60" s="19"/>
      <c r="BK60" s="19">
        <v>75954000</v>
      </c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>
        <v>0</v>
      </c>
      <c r="CK60" s="19"/>
      <c r="CL60" s="19"/>
      <c r="CM60" s="19"/>
      <c r="CN60" s="19"/>
      <c r="CO60" s="19"/>
      <c r="CP60" s="19"/>
      <c r="CQ60" s="19"/>
      <c r="CR60" s="19">
        <v>0</v>
      </c>
      <c r="CS60" s="19"/>
      <c r="CT60" s="19"/>
      <c r="CU60" s="19"/>
      <c r="CV60" s="19"/>
      <c r="CW60" s="19"/>
      <c r="CX60" s="19"/>
      <c r="CY60" s="19">
        <v>0</v>
      </c>
      <c r="CZ60" s="19"/>
      <c r="DA60" s="19"/>
      <c r="DB60" s="19"/>
      <c r="DC60" s="19">
        <v>0</v>
      </c>
      <c r="DD60" s="19"/>
      <c r="DE60" s="19">
        <v>0</v>
      </c>
      <c r="DF60" s="14"/>
      <c r="DG60" s="14"/>
      <c r="DH60" s="14"/>
    </row>
    <row r="61" spans="1:112" ht="12.95" hidden="1" customHeight="1" x14ac:dyDescent="0.2">
      <c r="A61" s="22" t="s">
        <v>61</v>
      </c>
      <c r="B61" s="22" t="s">
        <v>60</v>
      </c>
      <c r="C61" s="28">
        <v>1400000</v>
      </c>
      <c r="D61" s="19">
        <f t="shared" si="73"/>
        <v>1351020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>
        <v>0</v>
      </c>
      <c r="AG61" s="19">
        <v>0</v>
      </c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>
        <v>1351020</v>
      </c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4"/>
      <c r="DG61" s="14"/>
      <c r="DH61" s="14"/>
    </row>
    <row r="62" spans="1:112" ht="12.95" hidden="1" customHeight="1" x14ac:dyDescent="0.2">
      <c r="A62" s="22" t="s">
        <v>59</v>
      </c>
      <c r="B62" s="22" t="s">
        <v>58</v>
      </c>
      <c r="C62" s="28">
        <v>0</v>
      </c>
      <c r="D62" s="19">
        <f t="shared" si="73"/>
        <v>0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4"/>
      <c r="DG62" s="14"/>
      <c r="DH62" s="14"/>
    </row>
    <row r="63" spans="1:112" ht="12.95" hidden="1" customHeight="1" x14ac:dyDescent="0.2">
      <c r="A63" s="22" t="s">
        <v>57</v>
      </c>
      <c r="B63" s="22" t="s">
        <v>56</v>
      </c>
      <c r="C63" s="28">
        <v>127750000</v>
      </c>
      <c r="D63" s="19">
        <f t="shared" si="73"/>
        <v>38771360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>
        <v>29446440</v>
      </c>
      <c r="AH63" s="19"/>
      <c r="AI63" s="19"/>
      <c r="AJ63" s="19"/>
      <c r="AK63" s="19"/>
      <c r="AL63" s="19"/>
      <c r="AM63" s="19"/>
      <c r="AN63" s="19"/>
      <c r="AO63" s="19"/>
      <c r="AP63" s="19"/>
      <c r="AQ63" s="19">
        <v>0</v>
      </c>
      <c r="AR63" s="19"/>
      <c r="AS63" s="19"/>
      <c r="AT63" s="19"/>
      <c r="AU63" s="19"/>
      <c r="AV63" s="19">
        <v>0</v>
      </c>
      <c r="AW63" s="19"/>
      <c r="AX63" s="19">
        <v>9324920</v>
      </c>
      <c r="AY63" s="19">
        <v>0</v>
      </c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4"/>
      <c r="DG63" s="14"/>
      <c r="DH63" s="14"/>
    </row>
    <row r="64" spans="1:112" ht="12.95" hidden="1" customHeight="1" x14ac:dyDescent="0.25">
      <c r="A64" s="22" t="s">
        <v>55</v>
      </c>
      <c r="B64" s="22" t="s">
        <v>54</v>
      </c>
      <c r="C64" s="28">
        <v>349976000</v>
      </c>
      <c r="D64" s="19">
        <f t="shared" si="73"/>
        <v>316879020</v>
      </c>
      <c r="E64" s="33"/>
      <c r="F64" s="19"/>
      <c r="G64" s="19"/>
      <c r="H64" s="19"/>
      <c r="I64" s="19"/>
      <c r="J64" s="19">
        <v>232000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>
        <v>7500000</v>
      </c>
      <c r="X64" s="19"/>
      <c r="Y64" s="19"/>
      <c r="Z64" s="19"/>
      <c r="AA64" s="19"/>
      <c r="AB64" s="19"/>
      <c r="AC64" s="19"/>
      <c r="AD64" s="19"/>
      <c r="AE64" s="19"/>
      <c r="AF64" s="19">
        <v>0</v>
      </c>
      <c r="AG64" s="19">
        <v>130969000</v>
      </c>
      <c r="AH64" s="19">
        <v>2500000</v>
      </c>
      <c r="AI64" s="19">
        <v>11320000</v>
      </c>
      <c r="AJ64" s="19">
        <v>2700000</v>
      </c>
      <c r="AK64" s="19"/>
      <c r="AL64" s="19">
        <v>76230000</v>
      </c>
      <c r="AM64" s="19">
        <v>63000000</v>
      </c>
      <c r="AN64" s="19"/>
      <c r="AO64" s="19"/>
      <c r="AP64" s="19"/>
      <c r="AQ64" s="19">
        <v>0</v>
      </c>
      <c r="AR64" s="19">
        <v>0</v>
      </c>
      <c r="AS64" s="19"/>
      <c r="AT64" s="19"/>
      <c r="AU64" s="19">
        <v>0</v>
      </c>
      <c r="AV64" s="19"/>
      <c r="AW64" s="19"/>
      <c r="AX64" s="19">
        <v>11173020</v>
      </c>
      <c r="AY64" s="19">
        <v>0</v>
      </c>
      <c r="AZ64" s="19"/>
      <c r="BA64" s="19"/>
      <c r="BB64" s="19"/>
      <c r="BC64" s="19"/>
      <c r="BD64" s="19"/>
      <c r="BE64" s="19"/>
      <c r="BF64" s="19"/>
      <c r="BG64" s="19"/>
      <c r="BH64" s="19">
        <v>4100000</v>
      </c>
      <c r="BI64" s="19"/>
      <c r="BJ64" s="19"/>
      <c r="BK64" s="19"/>
      <c r="BL64" s="19">
        <v>0</v>
      </c>
      <c r="BM64" s="19"/>
      <c r="BN64" s="19"/>
      <c r="BO64" s="19">
        <v>0</v>
      </c>
      <c r="BP64" s="19"/>
      <c r="BQ64" s="19"/>
      <c r="BR64" s="19"/>
      <c r="BS64" s="19">
        <v>245000</v>
      </c>
      <c r="BT64" s="19"/>
      <c r="BU64" s="19"/>
      <c r="BV64" s="19"/>
      <c r="BW64" s="19"/>
      <c r="BX64" s="19"/>
      <c r="BY64" s="19"/>
      <c r="BZ64" s="19"/>
      <c r="CA64" s="19">
        <v>600000</v>
      </c>
      <c r="CB64" s="19"/>
      <c r="CC64" s="19">
        <v>560000</v>
      </c>
      <c r="CD64" s="19">
        <v>1250000</v>
      </c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>
        <v>0</v>
      </c>
      <c r="CX64" s="19"/>
      <c r="CY64" s="19"/>
      <c r="CZ64" s="19">
        <v>2500000</v>
      </c>
      <c r="DA64" s="19"/>
      <c r="DB64" s="19"/>
      <c r="DC64" s="19">
        <v>0</v>
      </c>
      <c r="DD64" s="19">
        <v>2000000</v>
      </c>
      <c r="DE64" s="19"/>
      <c r="DF64" s="14"/>
      <c r="DG64" s="14"/>
      <c r="DH64" s="14"/>
    </row>
    <row r="65" spans="1:112" ht="12.95" hidden="1" customHeight="1" x14ac:dyDescent="0.2">
      <c r="A65" s="22" t="s">
        <v>53</v>
      </c>
      <c r="B65" s="22" t="s">
        <v>52</v>
      </c>
      <c r="C65" s="28">
        <v>1946539184</v>
      </c>
      <c r="D65" s="19">
        <f t="shared" si="73"/>
        <v>1832060074</v>
      </c>
      <c r="E65" s="19">
        <v>171105000</v>
      </c>
      <c r="F65" s="19">
        <v>23790000</v>
      </c>
      <c r="G65" s="19"/>
      <c r="H65" s="19">
        <v>14905275</v>
      </c>
      <c r="I65" s="19"/>
      <c r="J65" s="19">
        <v>4750000</v>
      </c>
      <c r="K65" s="19"/>
      <c r="L65" s="19">
        <v>3652000</v>
      </c>
      <c r="M65" s="19">
        <v>3250000</v>
      </c>
      <c r="N65" s="19">
        <v>16130000</v>
      </c>
      <c r="O65" s="19">
        <v>21531950</v>
      </c>
      <c r="P65" s="19">
        <v>6260000</v>
      </c>
      <c r="Q65" s="19">
        <v>3687000</v>
      </c>
      <c r="R65" s="19">
        <v>3000000</v>
      </c>
      <c r="S65" s="19">
        <v>3600000</v>
      </c>
      <c r="T65" s="19">
        <v>1500000</v>
      </c>
      <c r="U65" s="19">
        <v>4400000</v>
      </c>
      <c r="V65" s="19">
        <v>17392694</v>
      </c>
      <c r="W65" s="19">
        <v>0</v>
      </c>
      <c r="X65" s="19">
        <v>9290000</v>
      </c>
      <c r="Y65" s="19"/>
      <c r="Z65" s="19">
        <v>250000</v>
      </c>
      <c r="AA65" s="19">
        <v>4831365</v>
      </c>
      <c r="AB65" s="19">
        <v>3950000</v>
      </c>
      <c r="AC65" s="19">
        <v>11200000</v>
      </c>
      <c r="AD65" s="19">
        <v>4950000</v>
      </c>
      <c r="AE65" s="19"/>
      <c r="AF65" s="19">
        <v>0</v>
      </c>
      <c r="AG65" s="19">
        <v>85085000</v>
      </c>
      <c r="AH65" s="19"/>
      <c r="AI65" s="19">
        <v>1400000</v>
      </c>
      <c r="AJ65" s="19"/>
      <c r="AK65" s="19"/>
      <c r="AL65" s="19"/>
      <c r="AM65" s="19">
        <v>106658400</v>
      </c>
      <c r="AN65" s="19">
        <v>118537000</v>
      </c>
      <c r="AO65" s="19"/>
      <c r="AP65" s="19"/>
      <c r="AQ65" s="19">
        <v>0</v>
      </c>
      <c r="AR65" s="19">
        <v>0</v>
      </c>
      <c r="AS65" s="19">
        <v>0</v>
      </c>
      <c r="AT65" s="19">
        <v>2500000</v>
      </c>
      <c r="AU65" s="19">
        <v>980000</v>
      </c>
      <c r="AV65" s="19"/>
      <c r="AW65" s="19"/>
      <c r="AX65" s="19"/>
      <c r="AY65" s="19">
        <v>640155000</v>
      </c>
      <c r="AZ65" s="19">
        <v>23600000</v>
      </c>
      <c r="BA65" s="19"/>
      <c r="BB65" s="19"/>
      <c r="BC65" s="19"/>
      <c r="BD65" s="19"/>
      <c r="BE65" s="19"/>
      <c r="BF65" s="19"/>
      <c r="BG65" s="19"/>
      <c r="BH65" s="19">
        <v>98750000</v>
      </c>
      <c r="BI65" s="19"/>
      <c r="BJ65" s="19">
        <v>393227398</v>
      </c>
      <c r="BK65" s="19">
        <v>0</v>
      </c>
      <c r="BL65" s="19">
        <v>0</v>
      </c>
      <c r="BM65" s="19">
        <v>2636992</v>
      </c>
      <c r="BN65" s="19"/>
      <c r="BO65" s="19">
        <v>0</v>
      </c>
      <c r="BP65" s="19"/>
      <c r="BQ65" s="19"/>
      <c r="BR65" s="19"/>
      <c r="BS65" s="19"/>
      <c r="BT65" s="19"/>
      <c r="BU65" s="19"/>
      <c r="BV65" s="19"/>
      <c r="BW65" s="19"/>
      <c r="BX65" s="19">
        <v>700000</v>
      </c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>
        <v>8300000</v>
      </c>
      <c r="CO65" s="19">
        <v>855000</v>
      </c>
      <c r="CP65" s="19"/>
      <c r="CQ65" s="19"/>
      <c r="CR65" s="19">
        <v>450000</v>
      </c>
      <c r="CS65" s="19">
        <v>0</v>
      </c>
      <c r="CT65" s="19"/>
      <c r="CU65" s="19"/>
      <c r="CV65" s="19"/>
      <c r="CW65" s="19">
        <v>3500000</v>
      </c>
      <c r="CX65" s="19"/>
      <c r="CY65" s="19">
        <v>2000000</v>
      </c>
      <c r="CZ65" s="19">
        <v>9300000</v>
      </c>
      <c r="DA65" s="19"/>
      <c r="DB65" s="19"/>
      <c r="DC65" s="19"/>
      <c r="DD65" s="19"/>
      <c r="DE65" s="19"/>
      <c r="DF65" s="14"/>
      <c r="DG65" s="14"/>
      <c r="DH65" s="14"/>
    </row>
    <row r="66" spans="1:112" ht="12.95" hidden="1" customHeight="1" x14ac:dyDescent="0.2">
      <c r="A66" s="22" t="s">
        <v>51</v>
      </c>
      <c r="B66" s="22" t="s">
        <v>50</v>
      </c>
      <c r="C66" s="28">
        <v>3993000710</v>
      </c>
      <c r="D66" s="19">
        <f t="shared" si="73"/>
        <v>2723331777</v>
      </c>
      <c r="E66" s="14">
        <v>80720000</v>
      </c>
      <c r="F66" s="19">
        <v>361387500</v>
      </c>
      <c r="G66" s="19"/>
      <c r="H66" s="19">
        <v>42530000</v>
      </c>
      <c r="I66" s="19">
        <v>40000000</v>
      </c>
      <c r="J66" s="19">
        <v>8150000</v>
      </c>
      <c r="K66" s="19">
        <v>10200000</v>
      </c>
      <c r="L66" s="19">
        <v>37631220</v>
      </c>
      <c r="M66" s="19">
        <v>41723210</v>
      </c>
      <c r="N66" s="19">
        <v>8200000</v>
      </c>
      <c r="O66" s="19">
        <v>13135000</v>
      </c>
      <c r="P66" s="19">
        <v>26150000</v>
      </c>
      <c r="Q66" s="19">
        <v>18420000</v>
      </c>
      <c r="R66" s="19">
        <v>70802000</v>
      </c>
      <c r="S66" s="19">
        <v>41796000</v>
      </c>
      <c r="T66" s="19">
        <v>24860000</v>
      </c>
      <c r="U66" s="19">
        <v>26000000</v>
      </c>
      <c r="V66" s="19">
        <v>140120000</v>
      </c>
      <c r="W66" s="19">
        <v>3000000</v>
      </c>
      <c r="X66" s="19">
        <v>37300000</v>
      </c>
      <c r="Y66" s="19">
        <v>11468000</v>
      </c>
      <c r="Z66" s="19">
        <v>34700000</v>
      </c>
      <c r="AA66" s="19">
        <v>38750400</v>
      </c>
      <c r="AB66" s="19">
        <v>47320000</v>
      </c>
      <c r="AC66" s="19">
        <v>20750000</v>
      </c>
      <c r="AD66" s="19">
        <v>2844000</v>
      </c>
      <c r="AE66" s="19">
        <v>17640000</v>
      </c>
      <c r="AF66" s="19">
        <v>0</v>
      </c>
      <c r="AG66" s="19">
        <v>30599000</v>
      </c>
      <c r="AH66" s="19">
        <v>5000000</v>
      </c>
      <c r="AI66" s="19">
        <v>56800000</v>
      </c>
      <c r="AJ66" s="19">
        <v>14200000</v>
      </c>
      <c r="AK66" s="19">
        <v>21985000</v>
      </c>
      <c r="AL66" s="19">
        <v>20600000</v>
      </c>
      <c r="AM66" s="19">
        <v>10834000</v>
      </c>
      <c r="AN66" s="19">
        <v>62624000</v>
      </c>
      <c r="AO66" s="19">
        <v>10462250</v>
      </c>
      <c r="AP66" s="19">
        <v>22000000</v>
      </c>
      <c r="AQ66" s="19">
        <v>30000000</v>
      </c>
      <c r="AR66" s="19">
        <v>5000000</v>
      </c>
      <c r="AS66" s="19">
        <v>11016000</v>
      </c>
      <c r="AT66" s="19">
        <v>32325000</v>
      </c>
      <c r="AU66" s="19">
        <v>19900000</v>
      </c>
      <c r="AV66" s="19">
        <v>22650000</v>
      </c>
      <c r="AW66" s="19">
        <v>15300000</v>
      </c>
      <c r="AX66" s="19">
        <v>50850000</v>
      </c>
      <c r="AY66" s="19">
        <v>334683500</v>
      </c>
      <c r="AZ66" s="19">
        <v>56055500</v>
      </c>
      <c r="BA66" s="19"/>
      <c r="BB66" s="19"/>
      <c r="BC66" s="19"/>
      <c r="BD66" s="19"/>
      <c r="BE66" s="19"/>
      <c r="BF66" s="19"/>
      <c r="BG66" s="19"/>
      <c r="BH66" s="19">
        <v>174280000</v>
      </c>
      <c r="BI66" s="19"/>
      <c r="BJ66" s="19">
        <v>214401080</v>
      </c>
      <c r="BK66" s="19">
        <v>57351800</v>
      </c>
      <c r="BL66" s="19">
        <v>0</v>
      </c>
      <c r="BM66" s="19">
        <v>0</v>
      </c>
      <c r="BN66" s="19">
        <v>3900000</v>
      </c>
      <c r="BO66" s="19">
        <v>16300000</v>
      </c>
      <c r="BP66" s="19">
        <v>1960000</v>
      </c>
      <c r="BQ66" s="19">
        <v>8500000</v>
      </c>
      <c r="BR66" s="19">
        <v>4500000</v>
      </c>
      <c r="BS66" s="19">
        <v>4600000</v>
      </c>
      <c r="BT66" s="19">
        <v>3050000</v>
      </c>
      <c r="BU66" s="19">
        <v>4750000</v>
      </c>
      <c r="BV66" s="19">
        <v>750000</v>
      </c>
      <c r="BW66" s="19"/>
      <c r="BX66" s="19">
        <v>6913000</v>
      </c>
      <c r="BY66" s="19">
        <v>4900000</v>
      </c>
      <c r="BZ66" s="19"/>
      <c r="CA66" s="19">
        <v>3575000</v>
      </c>
      <c r="CB66" s="19">
        <v>6230000</v>
      </c>
      <c r="CC66" s="19">
        <v>2000000</v>
      </c>
      <c r="CD66" s="19">
        <v>4000000</v>
      </c>
      <c r="CE66" s="19"/>
      <c r="CF66" s="19">
        <v>3000000</v>
      </c>
      <c r="CG66" s="19">
        <v>3800000</v>
      </c>
      <c r="CH66" s="19">
        <v>7500000</v>
      </c>
      <c r="CI66" s="19">
        <v>3000000</v>
      </c>
      <c r="CJ66" s="19">
        <v>0</v>
      </c>
      <c r="CK66" s="19">
        <v>0</v>
      </c>
      <c r="CL66" s="19">
        <v>6200000</v>
      </c>
      <c r="CM66" s="19">
        <v>5500000</v>
      </c>
      <c r="CN66" s="19">
        <v>1700000</v>
      </c>
      <c r="CO66" s="19">
        <v>16500000</v>
      </c>
      <c r="CP66" s="19">
        <v>22902500</v>
      </c>
      <c r="CQ66" s="19">
        <v>9000000</v>
      </c>
      <c r="CR66" s="19">
        <v>6800000</v>
      </c>
      <c r="CS66" s="19">
        <v>14700000</v>
      </c>
      <c r="CT66" s="19">
        <v>10000000</v>
      </c>
      <c r="CU66" s="19">
        <v>7161817</v>
      </c>
      <c r="CV66" s="19">
        <v>3000000</v>
      </c>
      <c r="CW66" s="19">
        <v>0</v>
      </c>
      <c r="CX66" s="19"/>
      <c r="CY66" s="19">
        <v>4500000</v>
      </c>
      <c r="CZ66" s="19">
        <v>0</v>
      </c>
      <c r="DA66" s="19">
        <v>8000000</v>
      </c>
      <c r="DB66" s="19">
        <v>11000000</v>
      </c>
      <c r="DC66" s="19">
        <v>11125000</v>
      </c>
      <c r="DD66" s="19">
        <v>0</v>
      </c>
      <c r="DE66" s="19">
        <v>7500000</v>
      </c>
      <c r="DF66" s="14"/>
      <c r="DG66" s="14"/>
      <c r="DH66" s="14"/>
    </row>
    <row r="67" spans="1:112" ht="12.95" hidden="1" customHeight="1" x14ac:dyDescent="0.2">
      <c r="A67" s="22" t="s">
        <v>6</v>
      </c>
      <c r="B67" s="22" t="s">
        <v>49</v>
      </c>
      <c r="C67" s="28">
        <v>5050245555</v>
      </c>
      <c r="D67" s="19">
        <f t="shared" si="73"/>
        <v>4791028835</v>
      </c>
      <c r="E67" s="19">
        <v>649236600</v>
      </c>
      <c r="F67" s="19">
        <v>219602000</v>
      </c>
      <c r="G67" s="19">
        <v>14937340</v>
      </c>
      <c r="H67" s="19">
        <v>29368900</v>
      </c>
      <c r="I67" s="19">
        <v>32250000</v>
      </c>
      <c r="J67" s="19">
        <v>39900000</v>
      </c>
      <c r="K67" s="19">
        <v>43380000</v>
      </c>
      <c r="L67" s="19">
        <v>40150080</v>
      </c>
      <c r="M67" s="19">
        <v>2700000</v>
      </c>
      <c r="N67" s="19">
        <v>47600000</v>
      </c>
      <c r="O67" s="19">
        <v>53847000</v>
      </c>
      <c r="P67" s="19">
        <v>6500000</v>
      </c>
      <c r="Q67" s="19">
        <v>23900000</v>
      </c>
      <c r="R67" s="19">
        <v>39045000</v>
      </c>
      <c r="S67" s="19">
        <v>51883000</v>
      </c>
      <c r="T67" s="19">
        <v>54850000</v>
      </c>
      <c r="U67" s="19">
        <v>27750000</v>
      </c>
      <c r="V67" s="19">
        <v>153549000</v>
      </c>
      <c r="W67" s="19">
        <v>3450000</v>
      </c>
      <c r="X67" s="19">
        <v>33585500</v>
      </c>
      <c r="Y67" s="19">
        <v>40526286</v>
      </c>
      <c r="Z67" s="19">
        <v>15205000</v>
      </c>
      <c r="AA67" s="19">
        <v>40293120</v>
      </c>
      <c r="AB67" s="19">
        <v>11323370</v>
      </c>
      <c r="AC67" s="19">
        <v>26637000</v>
      </c>
      <c r="AD67" s="19">
        <v>39075000</v>
      </c>
      <c r="AE67" s="19">
        <v>91005000</v>
      </c>
      <c r="AF67" s="19">
        <v>0</v>
      </c>
      <c r="AG67" s="19">
        <v>185718180</v>
      </c>
      <c r="AH67" s="19"/>
      <c r="AI67" s="19">
        <v>173478000</v>
      </c>
      <c r="AJ67" s="19">
        <v>129183680</v>
      </c>
      <c r="AK67" s="19">
        <v>41931000</v>
      </c>
      <c r="AL67" s="19">
        <v>97736000</v>
      </c>
      <c r="AM67" s="19">
        <v>10950000</v>
      </c>
      <c r="AN67" s="19">
        <v>126935100</v>
      </c>
      <c r="AO67" s="19">
        <v>33700000</v>
      </c>
      <c r="AP67" s="19"/>
      <c r="AQ67" s="19">
        <v>251553263</v>
      </c>
      <c r="AR67" s="19">
        <v>44107000</v>
      </c>
      <c r="AS67" s="19">
        <v>90921000</v>
      </c>
      <c r="AT67" s="19">
        <v>20000000</v>
      </c>
      <c r="AU67" s="19">
        <v>19825000</v>
      </c>
      <c r="AV67" s="19">
        <v>40485000</v>
      </c>
      <c r="AW67" s="19">
        <v>10000000</v>
      </c>
      <c r="AX67" s="19">
        <v>47534000</v>
      </c>
      <c r="AY67" s="19">
        <v>170835000</v>
      </c>
      <c r="AZ67" s="19">
        <v>707954000</v>
      </c>
      <c r="BA67" s="19"/>
      <c r="BB67" s="19"/>
      <c r="BC67" s="19"/>
      <c r="BD67" s="19"/>
      <c r="BE67" s="19">
        <v>9090000</v>
      </c>
      <c r="BF67" s="19">
        <v>70505200</v>
      </c>
      <c r="BG67" s="19">
        <v>42150000</v>
      </c>
      <c r="BH67" s="19">
        <v>199420080</v>
      </c>
      <c r="BI67" s="19">
        <v>58520000</v>
      </c>
      <c r="BJ67" s="19">
        <v>78600000</v>
      </c>
      <c r="BK67" s="19">
        <v>33660000</v>
      </c>
      <c r="BL67" s="19">
        <v>0</v>
      </c>
      <c r="BM67" s="19">
        <v>26800000</v>
      </c>
      <c r="BN67" s="19">
        <v>0</v>
      </c>
      <c r="BO67" s="19">
        <v>5975000</v>
      </c>
      <c r="BP67" s="19">
        <v>2500000</v>
      </c>
      <c r="BQ67" s="19">
        <v>2500000</v>
      </c>
      <c r="BR67" s="19">
        <v>2500000</v>
      </c>
      <c r="BS67" s="19">
        <v>1500000</v>
      </c>
      <c r="BT67" s="19">
        <v>2221500</v>
      </c>
      <c r="BU67" s="19">
        <v>2500000</v>
      </c>
      <c r="BV67" s="19">
        <v>2500000</v>
      </c>
      <c r="BW67" s="19">
        <v>2500000</v>
      </c>
      <c r="BX67" s="19">
        <v>2250000</v>
      </c>
      <c r="BY67" s="19">
        <v>2500000</v>
      </c>
      <c r="BZ67" s="19">
        <v>2500000</v>
      </c>
      <c r="CA67" s="19">
        <v>2500000</v>
      </c>
      <c r="CB67" s="19">
        <v>1150000</v>
      </c>
      <c r="CC67" s="19">
        <v>9000000</v>
      </c>
      <c r="CD67" s="19">
        <v>2500000</v>
      </c>
      <c r="CE67" s="19">
        <v>2500000</v>
      </c>
      <c r="CF67" s="19">
        <v>7000000</v>
      </c>
      <c r="CG67" s="19">
        <v>2590000</v>
      </c>
      <c r="CH67" s="19">
        <v>2500000</v>
      </c>
      <c r="CI67" s="19">
        <v>10000000</v>
      </c>
      <c r="CJ67" s="19">
        <v>10000000</v>
      </c>
      <c r="CK67" s="19">
        <v>15188000</v>
      </c>
      <c r="CL67" s="19">
        <v>13500000</v>
      </c>
      <c r="CM67" s="19">
        <v>2500000</v>
      </c>
      <c r="CN67" s="19">
        <v>10000000</v>
      </c>
      <c r="CO67" s="19">
        <v>0</v>
      </c>
      <c r="CP67" s="19">
        <v>3720000</v>
      </c>
      <c r="CQ67" s="19">
        <v>9300000</v>
      </c>
      <c r="CR67" s="19">
        <v>150000</v>
      </c>
      <c r="CS67" s="19">
        <v>11000000</v>
      </c>
      <c r="CT67" s="19">
        <v>2500000</v>
      </c>
      <c r="CU67" s="19">
        <v>7143636</v>
      </c>
      <c r="CV67" s="19">
        <v>10000000</v>
      </c>
      <c r="CW67" s="19">
        <v>0</v>
      </c>
      <c r="CX67" s="19">
        <v>2500000</v>
      </c>
      <c r="CY67" s="19">
        <v>7000000</v>
      </c>
      <c r="CZ67" s="19">
        <v>13200000</v>
      </c>
      <c r="DA67" s="19">
        <v>2500000</v>
      </c>
      <c r="DB67" s="19">
        <v>10000000</v>
      </c>
      <c r="DC67" s="19">
        <v>17500000</v>
      </c>
      <c r="DD67" s="19">
        <v>10500000</v>
      </c>
      <c r="DE67" s="19">
        <v>8000000</v>
      </c>
      <c r="DF67" s="14"/>
      <c r="DG67" s="14"/>
      <c r="DH67" s="14"/>
    </row>
    <row r="68" spans="1:112" ht="12.95" hidden="1" customHeight="1" x14ac:dyDescent="0.2">
      <c r="A68" s="22" t="s">
        <v>48</v>
      </c>
      <c r="B68" s="22" t="s">
        <v>47</v>
      </c>
      <c r="C68" s="28">
        <v>3796858000</v>
      </c>
      <c r="D68" s="19">
        <f t="shared" si="73"/>
        <v>3623591000</v>
      </c>
      <c r="E68" s="19">
        <v>905489500</v>
      </c>
      <c r="F68" s="19">
        <v>749321000</v>
      </c>
      <c r="G68" s="19"/>
      <c r="H68" s="19">
        <v>51590000</v>
      </c>
      <c r="I68" s="19">
        <v>49934000</v>
      </c>
      <c r="J68" s="19"/>
      <c r="K68" s="19"/>
      <c r="L68" s="19">
        <v>6000000</v>
      </c>
      <c r="M68" s="19">
        <v>4316500</v>
      </c>
      <c r="N68" s="19">
        <v>36900000</v>
      </c>
      <c r="O68" s="19"/>
      <c r="P68" s="19">
        <v>6000000</v>
      </c>
      <c r="Q68" s="19">
        <v>16225000</v>
      </c>
      <c r="R68" s="19">
        <v>50700000</v>
      </c>
      <c r="S68" s="19">
        <v>8360000</v>
      </c>
      <c r="T68" s="19">
        <v>11600000</v>
      </c>
      <c r="U68" s="19">
        <v>7500000</v>
      </c>
      <c r="V68" s="19"/>
      <c r="W68" s="19">
        <v>19803300</v>
      </c>
      <c r="X68" s="19">
        <v>1000000</v>
      </c>
      <c r="Y68" s="19"/>
      <c r="Z68" s="19">
        <v>20100000</v>
      </c>
      <c r="AA68" s="19">
        <v>36684000</v>
      </c>
      <c r="AB68" s="19"/>
      <c r="AC68" s="19"/>
      <c r="AD68" s="19">
        <v>1928000</v>
      </c>
      <c r="AE68" s="19"/>
      <c r="AF68" s="19">
        <v>0</v>
      </c>
      <c r="AG68" s="19">
        <v>38500000</v>
      </c>
      <c r="AH68" s="19">
        <v>16000000</v>
      </c>
      <c r="AI68" s="19">
        <v>40575000</v>
      </c>
      <c r="AJ68" s="19">
        <v>48450000</v>
      </c>
      <c r="AK68" s="19">
        <v>15000000</v>
      </c>
      <c r="AL68" s="19">
        <v>28125000</v>
      </c>
      <c r="AM68" s="19"/>
      <c r="AN68" s="19">
        <v>51169300</v>
      </c>
      <c r="AO68" s="19">
        <v>7395000</v>
      </c>
      <c r="AP68" s="19"/>
      <c r="AQ68" s="19">
        <v>30000000</v>
      </c>
      <c r="AR68" s="19"/>
      <c r="AS68" s="19">
        <v>30774000</v>
      </c>
      <c r="AT68" s="19">
        <v>20000000</v>
      </c>
      <c r="AU68" s="19">
        <v>19470000</v>
      </c>
      <c r="AV68" s="19">
        <v>20225000</v>
      </c>
      <c r="AW68" s="19">
        <v>25500000</v>
      </c>
      <c r="AX68" s="19">
        <v>138961900</v>
      </c>
      <c r="AY68" s="19">
        <v>38354000</v>
      </c>
      <c r="AZ68" s="19">
        <v>0</v>
      </c>
      <c r="BA68" s="19"/>
      <c r="BB68" s="19"/>
      <c r="BC68" s="19"/>
      <c r="BD68" s="19"/>
      <c r="BE68" s="19"/>
      <c r="BF68" s="19"/>
      <c r="BG68" s="19"/>
      <c r="BH68" s="19">
        <v>446570000</v>
      </c>
      <c r="BI68" s="19"/>
      <c r="BJ68" s="19">
        <v>255881000</v>
      </c>
      <c r="BK68" s="19">
        <v>104060000</v>
      </c>
      <c r="BL68" s="19">
        <v>0</v>
      </c>
      <c r="BM68" s="19">
        <v>0</v>
      </c>
      <c r="BN68" s="19">
        <v>8000000</v>
      </c>
      <c r="BO68" s="19">
        <v>15500000</v>
      </c>
      <c r="BP68" s="19"/>
      <c r="BQ68" s="19"/>
      <c r="BR68" s="19">
        <v>3500000</v>
      </c>
      <c r="BS68" s="19"/>
      <c r="BT68" s="19">
        <v>8500000</v>
      </c>
      <c r="BU68" s="19">
        <v>5500000</v>
      </c>
      <c r="BV68" s="19"/>
      <c r="BW68" s="19">
        <v>10000000</v>
      </c>
      <c r="BX68" s="19">
        <v>5000000</v>
      </c>
      <c r="BY68" s="19">
        <v>10000000</v>
      </c>
      <c r="BZ68" s="19">
        <v>10000000</v>
      </c>
      <c r="CA68" s="19">
        <v>8000000</v>
      </c>
      <c r="CB68" s="19">
        <v>6300000</v>
      </c>
      <c r="CC68" s="19">
        <v>14000000</v>
      </c>
      <c r="CD68" s="19">
        <v>6000000</v>
      </c>
      <c r="CE68" s="19">
        <v>10000000</v>
      </c>
      <c r="CF68" s="19">
        <v>1500000</v>
      </c>
      <c r="CG68" s="19">
        <v>6200000</v>
      </c>
      <c r="CH68" s="19">
        <v>1950000</v>
      </c>
      <c r="CI68" s="19">
        <v>12000000</v>
      </c>
      <c r="CJ68" s="19">
        <v>9887500</v>
      </c>
      <c r="CK68" s="19">
        <v>4237000</v>
      </c>
      <c r="CL68" s="19">
        <v>1500000</v>
      </c>
      <c r="CM68" s="19">
        <v>4500000</v>
      </c>
      <c r="CN68" s="19"/>
      <c r="CO68" s="19">
        <v>7500000</v>
      </c>
      <c r="CP68" s="19">
        <v>3750000</v>
      </c>
      <c r="CQ68" s="19">
        <v>10000000</v>
      </c>
      <c r="CR68" s="19">
        <v>22650000</v>
      </c>
      <c r="CS68" s="19">
        <v>3500000</v>
      </c>
      <c r="CT68" s="19"/>
      <c r="CU68" s="19">
        <v>0</v>
      </c>
      <c r="CV68" s="19">
        <v>6000000</v>
      </c>
      <c r="CW68" s="19">
        <v>0</v>
      </c>
      <c r="CX68" s="19">
        <v>10000000</v>
      </c>
      <c r="CY68" s="19">
        <v>4000000</v>
      </c>
      <c r="CZ68" s="19">
        <v>0</v>
      </c>
      <c r="DA68" s="19">
        <v>17000000</v>
      </c>
      <c r="DB68" s="19">
        <v>3780000</v>
      </c>
      <c r="DC68" s="19">
        <v>4875000</v>
      </c>
      <c r="DD68" s="19">
        <v>2500000</v>
      </c>
      <c r="DE68" s="19">
        <v>7500000</v>
      </c>
      <c r="DF68" s="14"/>
      <c r="DG68" s="14"/>
      <c r="DH68" s="14"/>
    </row>
    <row r="69" spans="1:112" ht="12.95" hidden="1" customHeight="1" x14ac:dyDescent="0.2">
      <c r="A69" s="22" t="s">
        <v>46</v>
      </c>
      <c r="B69" s="22" t="s">
        <v>45</v>
      </c>
      <c r="C69" s="28">
        <v>254221469</v>
      </c>
      <c r="D69" s="19">
        <f t="shared" si="73"/>
        <v>218069567</v>
      </c>
      <c r="E69" s="19">
        <v>14890000</v>
      </c>
      <c r="F69" s="19">
        <v>54392100</v>
      </c>
      <c r="G69" s="19"/>
      <c r="H69" s="19">
        <v>4500000</v>
      </c>
      <c r="I69" s="19"/>
      <c r="J69" s="19">
        <v>5588000</v>
      </c>
      <c r="K69" s="19"/>
      <c r="L69" s="19">
        <v>365000</v>
      </c>
      <c r="M69" s="19">
        <v>759000</v>
      </c>
      <c r="N69" s="19">
        <v>5575000</v>
      </c>
      <c r="O69" s="19">
        <v>2600000</v>
      </c>
      <c r="P69" s="19"/>
      <c r="Q69" s="19">
        <v>444000</v>
      </c>
      <c r="R69" s="19">
        <v>6500000</v>
      </c>
      <c r="S69" s="19">
        <v>990000</v>
      </c>
      <c r="T69" s="19"/>
      <c r="U69" s="19">
        <v>1500000</v>
      </c>
      <c r="V69" s="19"/>
      <c r="W69" s="19"/>
      <c r="X69" s="19">
        <v>3568800</v>
      </c>
      <c r="Y69" s="19">
        <v>750000</v>
      </c>
      <c r="Z69" s="19">
        <v>4695000</v>
      </c>
      <c r="AA69" s="19">
        <v>10457167</v>
      </c>
      <c r="AB69" s="19">
        <v>700000</v>
      </c>
      <c r="AC69" s="19"/>
      <c r="AD69" s="19"/>
      <c r="AE69" s="19"/>
      <c r="AF69" s="19"/>
      <c r="AG69" s="19"/>
      <c r="AH69" s="19"/>
      <c r="AI69" s="19">
        <v>900000</v>
      </c>
      <c r="AJ69" s="19"/>
      <c r="AK69" s="19">
        <v>4038000</v>
      </c>
      <c r="AL69" s="19"/>
      <c r="AM69" s="19"/>
      <c r="AN69" s="19">
        <v>3290000</v>
      </c>
      <c r="AO69" s="19"/>
      <c r="AP69" s="19"/>
      <c r="AQ69" s="19"/>
      <c r="AR69" s="19">
        <v>394000</v>
      </c>
      <c r="AS69" s="19">
        <v>4018700</v>
      </c>
      <c r="AT69" s="19">
        <v>0</v>
      </c>
      <c r="AU69" s="19">
        <v>1590800</v>
      </c>
      <c r="AV69" s="19"/>
      <c r="AW69" s="19">
        <v>1000000</v>
      </c>
      <c r="AX69" s="19">
        <v>1292500</v>
      </c>
      <c r="AY69" s="19">
        <v>4848000</v>
      </c>
      <c r="AZ69" s="19"/>
      <c r="BA69" s="19"/>
      <c r="BB69" s="19"/>
      <c r="BC69" s="19"/>
      <c r="BD69" s="19"/>
      <c r="BE69" s="19"/>
      <c r="BF69" s="19"/>
      <c r="BG69" s="19"/>
      <c r="BH69" s="19">
        <v>31117300</v>
      </c>
      <c r="BI69" s="19"/>
      <c r="BJ69" s="19">
        <v>1715400</v>
      </c>
      <c r="BK69" s="19">
        <v>11548000</v>
      </c>
      <c r="BL69" s="19">
        <v>0</v>
      </c>
      <c r="BM69" s="19">
        <v>0</v>
      </c>
      <c r="BN69" s="19">
        <v>0</v>
      </c>
      <c r="BO69" s="19">
        <v>0</v>
      </c>
      <c r="BP69" s="19"/>
      <c r="BQ69" s="19"/>
      <c r="BR69" s="19">
        <v>0</v>
      </c>
      <c r="BS69" s="19"/>
      <c r="BT69" s="19"/>
      <c r="BU69" s="19">
        <v>1500000</v>
      </c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>
        <v>500000</v>
      </c>
      <c r="CI69" s="19">
        <v>0</v>
      </c>
      <c r="CJ69" s="19"/>
      <c r="CK69" s="19">
        <v>0</v>
      </c>
      <c r="CL69" s="19">
        <v>7300000</v>
      </c>
      <c r="CM69" s="19"/>
      <c r="CN69" s="19"/>
      <c r="CO69" s="19"/>
      <c r="CP69" s="19">
        <v>5942800</v>
      </c>
      <c r="CQ69" s="19">
        <v>1500000</v>
      </c>
      <c r="CR69" s="19"/>
      <c r="CS69" s="19">
        <v>7800000</v>
      </c>
      <c r="CT69" s="19"/>
      <c r="CU69" s="19"/>
      <c r="CV69" s="19">
        <v>2500000</v>
      </c>
      <c r="CW69" s="19"/>
      <c r="CX69" s="19"/>
      <c r="CY69" s="19"/>
      <c r="CZ69" s="19"/>
      <c r="DA69" s="19">
        <v>7000000</v>
      </c>
      <c r="DB69" s="19"/>
      <c r="DC69" s="19"/>
      <c r="DD69" s="19"/>
      <c r="DE69" s="19"/>
      <c r="DF69" s="14"/>
      <c r="DG69" s="14"/>
      <c r="DH69" s="14"/>
    </row>
    <row r="70" spans="1:112" ht="12.95" hidden="1" customHeight="1" x14ac:dyDescent="0.2">
      <c r="A70" s="22" t="s">
        <v>44</v>
      </c>
      <c r="B70" s="22" t="s">
        <v>43</v>
      </c>
      <c r="C70" s="28">
        <v>2170188000</v>
      </c>
      <c r="D70" s="19">
        <f t="shared" si="73"/>
        <v>1769993000</v>
      </c>
      <c r="E70" s="19">
        <v>164594250</v>
      </c>
      <c r="F70" s="19">
        <v>171584000</v>
      </c>
      <c r="G70" s="19"/>
      <c r="H70" s="19">
        <v>3995000</v>
      </c>
      <c r="I70" s="19">
        <v>5713000</v>
      </c>
      <c r="J70" s="19">
        <v>5400000</v>
      </c>
      <c r="K70" s="19">
        <v>4930000</v>
      </c>
      <c r="L70" s="19">
        <v>14899500</v>
      </c>
      <c r="M70" s="19">
        <v>1944250</v>
      </c>
      <c r="N70" s="19"/>
      <c r="O70" s="19"/>
      <c r="P70" s="19">
        <v>5650000</v>
      </c>
      <c r="Q70" s="19">
        <v>22518300</v>
      </c>
      <c r="R70" s="19">
        <v>15000000</v>
      </c>
      <c r="S70" s="19">
        <v>15350000</v>
      </c>
      <c r="T70" s="19">
        <v>2725000</v>
      </c>
      <c r="U70" s="19">
        <v>500000</v>
      </c>
      <c r="V70" s="19">
        <v>19955000</v>
      </c>
      <c r="W70" s="19"/>
      <c r="X70" s="19">
        <v>9100000</v>
      </c>
      <c r="Y70" s="19"/>
      <c r="Z70" s="19">
        <v>3500000</v>
      </c>
      <c r="AA70" s="19">
        <v>11700000</v>
      </c>
      <c r="AB70" s="19"/>
      <c r="AC70" s="19"/>
      <c r="AD70" s="19"/>
      <c r="AE70" s="19"/>
      <c r="AF70" s="19">
        <v>0</v>
      </c>
      <c r="AG70" s="19">
        <v>12285000</v>
      </c>
      <c r="AH70" s="19"/>
      <c r="AI70" s="19"/>
      <c r="AJ70" s="19"/>
      <c r="AK70" s="19">
        <v>2000000</v>
      </c>
      <c r="AL70" s="19">
        <v>38580000</v>
      </c>
      <c r="AM70" s="19"/>
      <c r="AN70" s="19"/>
      <c r="AO70" s="19">
        <v>5000000</v>
      </c>
      <c r="AP70" s="19"/>
      <c r="AQ70" s="19"/>
      <c r="AR70" s="19"/>
      <c r="AS70" s="19">
        <v>0</v>
      </c>
      <c r="AT70" s="19">
        <v>0</v>
      </c>
      <c r="AU70" s="19">
        <v>700000</v>
      </c>
      <c r="AV70" s="19">
        <v>8325000</v>
      </c>
      <c r="AW70" s="19"/>
      <c r="AX70" s="19">
        <v>0</v>
      </c>
      <c r="AY70" s="19"/>
      <c r="AZ70" s="19"/>
      <c r="BA70" s="19"/>
      <c r="BB70" s="19"/>
      <c r="BC70" s="19"/>
      <c r="BD70" s="19"/>
      <c r="BE70" s="19"/>
      <c r="BF70" s="19"/>
      <c r="BG70" s="19"/>
      <c r="BH70" s="19">
        <v>1085095700</v>
      </c>
      <c r="BI70" s="19"/>
      <c r="BJ70" s="19"/>
      <c r="BK70" s="19">
        <v>36250000</v>
      </c>
      <c r="BL70" s="19">
        <v>0</v>
      </c>
      <c r="BM70" s="19">
        <v>0</v>
      </c>
      <c r="BN70" s="19">
        <v>0</v>
      </c>
      <c r="BO70" s="19">
        <v>17000000</v>
      </c>
      <c r="BP70" s="19">
        <v>11100000</v>
      </c>
      <c r="BQ70" s="19"/>
      <c r="BR70" s="19">
        <v>1000000</v>
      </c>
      <c r="BS70" s="19">
        <v>7160000</v>
      </c>
      <c r="BT70" s="19">
        <v>1475000</v>
      </c>
      <c r="BU70" s="19"/>
      <c r="BV70" s="19">
        <v>11470000</v>
      </c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>
        <v>9944000</v>
      </c>
      <c r="CK70" s="19">
        <v>0</v>
      </c>
      <c r="CL70" s="19">
        <v>0</v>
      </c>
      <c r="CM70" s="19"/>
      <c r="CN70" s="19"/>
      <c r="CO70" s="19"/>
      <c r="CP70" s="19"/>
      <c r="CQ70" s="19"/>
      <c r="CR70" s="19"/>
      <c r="CS70" s="19">
        <v>0</v>
      </c>
      <c r="CT70" s="19"/>
      <c r="CU70" s="19"/>
      <c r="CV70" s="19"/>
      <c r="CW70" s="19">
        <v>34800000</v>
      </c>
      <c r="CX70" s="19"/>
      <c r="CY70" s="19">
        <v>750000</v>
      </c>
      <c r="CZ70" s="19"/>
      <c r="DA70" s="19">
        <v>8000000</v>
      </c>
      <c r="DB70" s="19">
        <v>0</v>
      </c>
      <c r="DC70" s="19"/>
      <c r="DD70" s="19"/>
      <c r="DE70" s="19"/>
      <c r="DF70" s="14"/>
      <c r="DG70" s="14"/>
      <c r="DH70" s="14"/>
    </row>
    <row r="71" spans="1:112" ht="12.95" hidden="1" customHeight="1" x14ac:dyDescent="0.2">
      <c r="A71" s="22" t="s">
        <v>42</v>
      </c>
      <c r="B71" s="22" t="s">
        <v>41</v>
      </c>
      <c r="C71" s="28">
        <v>8968130490</v>
      </c>
      <c r="D71" s="19">
        <f t="shared" si="73"/>
        <v>8632506188</v>
      </c>
      <c r="E71" s="19">
        <v>21780000</v>
      </c>
      <c r="F71" s="19">
        <v>15730000</v>
      </c>
      <c r="G71" s="19"/>
      <c r="H71" s="19">
        <v>4950000</v>
      </c>
      <c r="I71" s="19"/>
      <c r="J71" s="19"/>
      <c r="K71" s="19">
        <v>6000000</v>
      </c>
      <c r="L71" s="19">
        <v>17913500</v>
      </c>
      <c r="M71" s="19">
        <v>0</v>
      </c>
      <c r="N71" s="19">
        <v>4450000</v>
      </c>
      <c r="O71" s="19"/>
      <c r="P71" s="19"/>
      <c r="Q71" s="19"/>
      <c r="R71" s="19"/>
      <c r="S71" s="19">
        <v>11119450</v>
      </c>
      <c r="T71" s="19">
        <v>3000000</v>
      </c>
      <c r="U71" s="19">
        <v>14000000</v>
      </c>
      <c r="V71" s="19">
        <v>4972000</v>
      </c>
      <c r="W71" s="19"/>
      <c r="X71" s="19"/>
      <c r="Y71" s="19">
        <v>2761364</v>
      </c>
      <c r="Z71" s="19">
        <v>11850000</v>
      </c>
      <c r="AA71" s="19">
        <v>13316450</v>
      </c>
      <c r="AB71" s="19">
        <v>850000</v>
      </c>
      <c r="AC71" s="19">
        <v>11857500</v>
      </c>
      <c r="AD71" s="19"/>
      <c r="AE71" s="19">
        <v>12500000</v>
      </c>
      <c r="AF71" s="19">
        <v>0</v>
      </c>
      <c r="AG71" s="19">
        <v>14600000</v>
      </c>
      <c r="AH71" s="19"/>
      <c r="AI71" s="19">
        <v>10000000</v>
      </c>
      <c r="AJ71" s="19">
        <v>6000000</v>
      </c>
      <c r="AK71" s="19">
        <v>11979000</v>
      </c>
      <c r="AL71" s="19"/>
      <c r="AM71" s="19">
        <v>7825000</v>
      </c>
      <c r="AN71" s="19">
        <v>55050000</v>
      </c>
      <c r="AO71" s="19"/>
      <c r="AP71" s="19">
        <v>15000000</v>
      </c>
      <c r="AQ71" s="19">
        <v>22000000</v>
      </c>
      <c r="AR71" s="19"/>
      <c r="AS71" s="19">
        <v>0</v>
      </c>
      <c r="AT71" s="19"/>
      <c r="AU71" s="19">
        <v>209050000</v>
      </c>
      <c r="AV71" s="19">
        <v>3650000</v>
      </c>
      <c r="AW71" s="19">
        <v>23750000</v>
      </c>
      <c r="AX71" s="19">
        <v>25465000</v>
      </c>
      <c r="AY71" s="19">
        <v>7972250</v>
      </c>
      <c r="AZ71" s="19">
        <v>30680000</v>
      </c>
      <c r="BA71" s="19"/>
      <c r="BB71" s="19"/>
      <c r="BC71" s="19"/>
      <c r="BD71" s="19"/>
      <c r="BE71" s="19"/>
      <c r="BF71" s="19"/>
      <c r="BG71" s="19"/>
      <c r="BH71" s="19">
        <v>243979000</v>
      </c>
      <c r="BI71" s="19"/>
      <c r="BJ71" s="19">
        <v>7679833856</v>
      </c>
      <c r="BK71" s="19">
        <v>7480000</v>
      </c>
      <c r="BL71" s="19">
        <v>0</v>
      </c>
      <c r="BM71" s="19">
        <v>3400000</v>
      </c>
      <c r="BN71" s="19">
        <v>0</v>
      </c>
      <c r="BO71" s="19">
        <v>20000000</v>
      </c>
      <c r="BP71" s="19"/>
      <c r="BQ71" s="19">
        <v>1500000</v>
      </c>
      <c r="BR71" s="19">
        <v>750000</v>
      </c>
      <c r="BS71" s="19">
        <v>1000000</v>
      </c>
      <c r="BT71" s="19"/>
      <c r="BU71" s="19"/>
      <c r="BV71" s="19"/>
      <c r="BW71" s="19"/>
      <c r="BX71" s="19">
        <v>4975000</v>
      </c>
      <c r="BY71" s="19"/>
      <c r="BZ71" s="19"/>
      <c r="CA71" s="19"/>
      <c r="CB71" s="19">
        <v>1300000</v>
      </c>
      <c r="CC71" s="19"/>
      <c r="CD71" s="19"/>
      <c r="CE71" s="19"/>
      <c r="CF71" s="19">
        <v>995000</v>
      </c>
      <c r="CG71" s="19"/>
      <c r="CH71" s="19"/>
      <c r="CI71" s="19"/>
      <c r="CJ71" s="19"/>
      <c r="CK71" s="19">
        <v>0</v>
      </c>
      <c r="CL71" s="19">
        <v>0</v>
      </c>
      <c r="CM71" s="19"/>
      <c r="CN71" s="19"/>
      <c r="CO71" s="19">
        <v>10000000</v>
      </c>
      <c r="CP71" s="19">
        <v>5950000</v>
      </c>
      <c r="CQ71" s="19">
        <v>0</v>
      </c>
      <c r="CR71" s="19">
        <v>8450000</v>
      </c>
      <c r="CS71" s="19"/>
      <c r="CT71" s="19"/>
      <c r="CU71" s="19">
        <v>2571818</v>
      </c>
      <c r="CV71" s="19"/>
      <c r="CW71" s="19"/>
      <c r="CX71" s="19"/>
      <c r="CY71" s="19">
        <v>3750000</v>
      </c>
      <c r="CZ71" s="19">
        <v>0</v>
      </c>
      <c r="DA71" s="19">
        <v>7500000</v>
      </c>
      <c r="DB71" s="19">
        <v>0</v>
      </c>
      <c r="DC71" s="19">
        <v>0</v>
      </c>
      <c r="DD71" s="19">
        <v>27000000</v>
      </c>
      <c r="DE71" s="19">
        <v>2000000</v>
      </c>
      <c r="DF71" s="14"/>
      <c r="DG71" s="14"/>
      <c r="DH71" s="14"/>
    </row>
    <row r="72" spans="1:112" ht="12.95" hidden="1" customHeight="1" x14ac:dyDescent="0.2">
      <c r="A72" s="22" t="s">
        <v>40</v>
      </c>
      <c r="B72" s="22" t="s">
        <v>39</v>
      </c>
      <c r="C72" s="28">
        <v>374396427</v>
      </c>
      <c r="D72" s="19">
        <f t="shared" si="73"/>
        <v>350759433</v>
      </c>
      <c r="E72" s="19">
        <v>12908500</v>
      </c>
      <c r="F72" s="19">
        <v>16325000</v>
      </c>
      <c r="G72" s="19"/>
      <c r="H72" s="19">
        <v>4950000</v>
      </c>
      <c r="I72" s="19"/>
      <c r="J72" s="19">
        <v>1800000</v>
      </c>
      <c r="K72" s="19">
        <v>16400000</v>
      </c>
      <c r="L72" s="19"/>
      <c r="M72" s="19">
        <v>3902500</v>
      </c>
      <c r="N72" s="19"/>
      <c r="O72" s="19">
        <v>8750000</v>
      </c>
      <c r="P72" s="19">
        <v>950000</v>
      </c>
      <c r="Q72" s="19"/>
      <c r="R72" s="19"/>
      <c r="S72" s="19">
        <v>26659500</v>
      </c>
      <c r="T72" s="19"/>
      <c r="U72" s="19">
        <v>5000000</v>
      </c>
      <c r="V72" s="19">
        <v>30845000</v>
      </c>
      <c r="W72" s="19"/>
      <c r="X72" s="19">
        <v>4922500</v>
      </c>
      <c r="Y72" s="19"/>
      <c r="Z72" s="19"/>
      <c r="AA72" s="19">
        <v>16926637</v>
      </c>
      <c r="AB72" s="19">
        <v>4850000</v>
      </c>
      <c r="AC72" s="19">
        <v>14591000</v>
      </c>
      <c r="AD72" s="19"/>
      <c r="AE72" s="19">
        <v>18500000</v>
      </c>
      <c r="AF72" s="19">
        <v>0</v>
      </c>
      <c r="AG72" s="19">
        <v>4750000</v>
      </c>
      <c r="AH72" s="19">
        <v>61980000</v>
      </c>
      <c r="AI72" s="19"/>
      <c r="AJ72" s="19"/>
      <c r="AK72" s="19">
        <v>5170252</v>
      </c>
      <c r="AL72" s="19"/>
      <c r="AM72" s="19"/>
      <c r="AN72" s="19">
        <v>25000000</v>
      </c>
      <c r="AO72" s="19"/>
      <c r="AP72" s="19">
        <v>6000000</v>
      </c>
      <c r="AQ72" s="19">
        <v>0</v>
      </c>
      <c r="AR72" s="19"/>
      <c r="AS72" s="19">
        <v>11235000</v>
      </c>
      <c r="AT72" s="19">
        <v>0</v>
      </c>
      <c r="AU72" s="19">
        <v>0</v>
      </c>
      <c r="AV72" s="19">
        <v>4870000</v>
      </c>
      <c r="AW72" s="19">
        <v>6000000</v>
      </c>
      <c r="AX72" s="19">
        <v>4312000</v>
      </c>
      <c r="AY72" s="19">
        <v>13748000</v>
      </c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>
        <v>1700000</v>
      </c>
      <c r="BK72" s="19"/>
      <c r="BL72" s="19"/>
      <c r="BM72" s="19">
        <v>0</v>
      </c>
      <c r="BN72" s="19">
        <v>5000000</v>
      </c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>
        <v>1498000</v>
      </c>
      <c r="CL72" s="19"/>
      <c r="CM72" s="19"/>
      <c r="CN72" s="19"/>
      <c r="CO72" s="19"/>
      <c r="CP72" s="19"/>
      <c r="CQ72" s="19"/>
      <c r="CR72" s="19"/>
      <c r="CS72" s="19"/>
      <c r="CT72" s="19"/>
      <c r="CU72" s="19">
        <v>7715544</v>
      </c>
      <c r="CV72" s="19">
        <v>3500000</v>
      </c>
      <c r="CW72" s="19"/>
      <c r="CX72" s="19"/>
      <c r="CY72" s="19"/>
      <c r="CZ72" s="19"/>
      <c r="DA72" s="19"/>
      <c r="DB72" s="19"/>
      <c r="DC72" s="19"/>
      <c r="DD72" s="19"/>
      <c r="DE72" s="19"/>
      <c r="DF72" s="14"/>
      <c r="DG72" s="14"/>
      <c r="DH72" s="14"/>
    </row>
    <row r="73" spans="1:112" ht="12.95" hidden="1" customHeight="1" x14ac:dyDescent="0.2">
      <c r="A73" s="22" t="s">
        <v>38</v>
      </c>
      <c r="B73" s="22" t="s">
        <v>37</v>
      </c>
      <c r="C73" s="28">
        <v>4870000</v>
      </c>
      <c r="D73" s="19">
        <f t="shared" si="73"/>
        <v>4833300</v>
      </c>
      <c r="E73" s="19">
        <v>0</v>
      </c>
      <c r="F73" s="19">
        <v>0</v>
      </c>
      <c r="G73" s="19"/>
      <c r="H73" s="19">
        <v>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>
        <v>333300</v>
      </c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>
        <v>0</v>
      </c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>
        <v>0</v>
      </c>
      <c r="AR73" s="19"/>
      <c r="AS73" s="19">
        <v>4500000</v>
      </c>
      <c r="AT73" s="19"/>
      <c r="AU73" s="19"/>
      <c r="AV73" s="19">
        <v>0</v>
      </c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4"/>
      <c r="DG73" s="14"/>
      <c r="DH73" s="14"/>
    </row>
    <row r="74" spans="1:112" ht="12.95" hidden="1" customHeight="1" x14ac:dyDescent="0.2">
      <c r="A74" s="22" t="s">
        <v>36</v>
      </c>
      <c r="B74" s="22" t="s">
        <v>35</v>
      </c>
      <c r="C74" s="28">
        <v>26061889803</v>
      </c>
      <c r="D74" s="19">
        <f t="shared" si="73"/>
        <v>25104388219</v>
      </c>
      <c r="E74" s="19">
        <v>990000</v>
      </c>
      <c r="F74" s="19">
        <v>1103723935</v>
      </c>
      <c r="G74" s="19">
        <v>29717472</v>
      </c>
      <c r="H74" s="19">
        <v>44565675</v>
      </c>
      <c r="I74" s="19">
        <v>81372049</v>
      </c>
      <c r="J74" s="19"/>
      <c r="K74" s="19">
        <v>41166173</v>
      </c>
      <c r="L74" s="19">
        <v>86421096</v>
      </c>
      <c r="M74" s="19">
        <v>24305403</v>
      </c>
      <c r="N74" s="19">
        <v>7344650</v>
      </c>
      <c r="O74" s="19"/>
      <c r="P74" s="19">
        <v>71010240</v>
      </c>
      <c r="Q74" s="19">
        <v>52254600</v>
      </c>
      <c r="R74" s="19">
        <v>175381604</v>
      </c>
      <c r="S74" s="19">
        <v>30309764</v>
      </c>
      <c r="T74" s="19">
        <v>44660175</v>
      </c>
      <c r="U74" s="19">
        <v>63148000</v>
      </c>
      <c r="V74" s="19">
        <v>7627774</v>
      </c>
      <c r="W74" s="19">
        <v>64189425</v>
      </c>
      <c r="X74" s="19">
        <v>64992142</v>
      </c>
      <c r="Y74" s="19">
        <v>0</v>
      </c>
      <c r="Z74" s="19">
        <v>102388168</v>
      </c>
      <c r="AA74" s="19">
        <v>36114668</v>
      </c>
      <c r="AB74" s="19">
        <v>3030800</v>
      </c>
      <c r="AC74" s="19"/>
      <c r="AD74" s="19">
        <v>6877750</v>
      </c>
      <c r="AE74" s="19">
        <v>6195000</v>
      </c>
      <c r="AF74" s="19">
        <v>22956601656</v>
      </c>
      <c r="AG74" s="19"/>
      <c r="AH74" s="19"/>
      <c r="AI74" s="19"/>
      <c r="AJ74" s="19"/>
      <c r="AK74" s="19"/>
      <c r="AL74" s="19"/>
      <c r="AM74" s="19">
        <v>0</v>
      </c>
      <c r="AN74" s="19"/>
      <c r="AO74" s="19"/>
      <c r="AP74" s="19"/>
      <c r="AQ74" s="19"/>
      <c r="AR74" s="19"/>
      <c r="AS74" s="19"/>
      <c r="AT74" s="19"/>
      <c r="AU74" s="19">
        <v>0</v>
      </c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4"/>
      <c r="DG74" s="14"/>
      <c r="DH74" s="14"/>
    </row>
    <row r="75" spans="1:112" ht="12.95" hidden="1" customHeight="1" x14ac:dyDescent="0.2">
      <c r="A75" s="22" t="s">
        <v>34</v>
      </c>
      <c r="B75" s="22" t="s">
        <v>33</v>
      </c>
      <c r="C75" s="28">
        <v>1710299400</v>
      </c>
      <c r="D75" s="19">
        <f t="shared" si="73"/>
        <v>1520512282</v>
      </c>
      <c r="E75" s="19">
        <v>217635661</v>
      </c>
      <c r="F75" s="19">
        <v>138215200</v>
      </c>
      <c r="G75" s="19"/>
      <c r="H75" s="19">
        <v>113604870</v>
      </c>
      <c r="I75" s="19"/>
      <c r="J75" s="19">
        <v>2525000</v>
      </c>
      <c r="K75" s="19"/>
      <c r="L75" s="19">
        <v>1422000</v>
      </c>
      <c r="M75" s="19">
        <v>13235000</v>
      </c>
      <c r="N75" s="19">
        <v>47934200</v>
      </c>
      <c r="O75" s="19"/>
      <c r="P75" s="19">
        <v>5660001</v>
      </c>
      <c r="Q75" s="19"/>
      <c r="R75" s="19">
        <v>6820800</v>
      </c>
      <c r="S75" s="19"/>
      <c r="T75" s="19">
        <v>660000</v>
      </c>
      <c r="U75" s="19"/>
      <c r="V75" s="19"/>
      <c r="W75" s="19">
        <v>130447000</v>
      </c>
      <c r="X75" s="19">
        <v>39000000</v>
      </c>
      <c r="Y75" s="19"/>
      <c r="Z75" s="19"/>
      <c r="AA75" s="19">
        <v>3905000</v>
      </c>
      <c r="AB75" s="19"/>
      <c r="AC75" s="19">
        <v>5673250</v>
      </c>
      <c r="AD75" s="19">
        <v>385000</v>
      </c>
      <c r="AE75" s="19">
        <v>1125300</v>
      </c>
      <c r="AF75" s="19">
        <v>0</v>
      </c>
      <c r="AG75" s="19">
        <v>0</v>
      </c>
      <c r="AH75" s="19"/>
      <c r="AI75" s="19"/>
      <c r="AJ75" s="19"/>
      <c r="AK75" s="19"/>
      <c r="AL75" s="19"/>
      <c r="AM75" s="19">
        <v>790984000</v>
      </c>
      <c r="AN75" s="19"/>
      <c r="AO75" s="19"/>
      <c r="AP75" s="19"/>
      <c r="AQ75" s="19"/>
      <c r="AR75" s="19">
        <v>0</v>
      </c>
      <c r="AS75" s="19"/>
      <c r="AT75" s="19"/>
      <c r="AU75" s="19"/>
      <c r="AV75" s="19"/>
      <c r="AW75" s="19"/>
      <c r="AX75" s="19">
        <v>1280000</v>
      </c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4"/>
      <c r="DG75" s="14"/>
      <c r="DH75" s="14"/>
    </row>
    <row r="76" spans="1:112" ht="12.95" hidden="1" customHeight="1" x14ac:dyDescent="0.2">
      <c r="A76" s="22" t="s">
        <v>32</v>
      </c>
      <c r="B76" s="22" t="s">
        <v>31</v>
      </c>
      <c r="C76" s="32">
        <v>139099100</v>
      </c>
      <c r="D76" s="19">
        <f t="shared" si="73"/>
        <v>135986700</v>
      </c>
      <c r="E76" s="19">
        <v>0</v>
      </c>
      <c r="F76" s="19">
        <v>0</v>
      </c>
      <c r="G76" s="19"/>
      <c r="H76" s="19"/>
      <c r="I76" s="19"/>
      <c r="J76" s="19">
        <v>383200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>
        <v>0</v>
      </c>
      <c r="AG76" s="19">
        <v>0</v>
      </c>
      <c r="AH76" s="19">
        <v>92186000</v>
      </c>
      <c r="AI76" s="19">
        <v>5630000</v>
      </c>
      <c r="AJ76" s="19"/>
      <c r="AK76" s="19"/>
      <c r="AL76" s="19"/>
      <c r="AM76" s="19">
        <v>992500</v>
      </c>
      <c r="AN76" s="19"/>
      <c r="AO76" s="19"/>
      <c r="AP76" s="19"/>
      <c r="AQ76" s="19"/>
      <c r="AR76" s="19">
        <v>1485000</v>
      </c>
      <c r="AS76" s="19"/>
      <c r="AT76" s="19"/>
      <c r="AU76" s="19">
        <v>660000</v>
      </c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>
        <v>34650000</v>
      </c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4"/>
      <c r="DG76" s="14"/>
      <c r="DH76" s="14"/>
    </row>
    <row r="77" spans="1:112" ht="12.95" hidden="1" customHeight="1" x14ac:dyDescent="0.2">
      <c r="A77" s="22" t="s">
        <v>30</v>
      </c>
      <c r="B77" s="22" t="s">
        <v>29</v>
      </c>
      <c r="C77" s="32">
        <v>1700064675</v>
      </c>
      <c r="D77" s="19">
        <f t="shared" si="73"/>
        <v>1586414700</v>
      </c>
      <c r="E77" s="19">
        <v>4227000</v>
      </c>
      <c r="F77" s="19">
        <v>20650000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>
        <v>1268612700</v>
      </c>
      <c r="AH77" s="19"/>
      <c r="AI77" s="19"/>
      <c r="AJ77" s="19"/>
      <c r="AK77" s="19"/>
      <c r="AL77" s="19"/>
      <c r="AM77" s="19">
        <v>292925000</v>
      </c>
      <c r="AN77" s="19"/>
      <c r="AO77" s="19"/>
      <c r="AP77" s="19"/>
      <c r="AQ77" s="19"/>
      <c r="AR77" s="19">
        <v>0</v>
      </c>
      <c r="AS77" s="19">
        <v>0</v>
      </c>
      <c r="AT77" s="19"/>
      <c r="AU77" s="19"/>
      <c r="AV77" s="19"/>
      <c r="AW77" s="19">
        <v>0</v>
      </c>
      <c r="AX77" s="19">
        <v>0</v>
      </c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>
        <v>0</v>
      </c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4"/>
      <c r="DG77" s="14"/>
      <c r="DH77" s="14"/>
    </row>
    <row r="78" spans="1:112" ht="12.95" hidden="1" customHeight="1" x14ac:dyDescent="0.2">
      <c r="A78" s="22"/>
      <c r="B78" s="27" t="s">
        <v>28</v>
      </c>
      <c r="C78" s="29">
        <f t="shared" ref="C78:AH78" si="74">SUM(C79)</f>
        <v>119049913198</v>
      </c>
      <c r="D78" s="31">
        <f t="shared" si="74"/>
        <v>116535600213</v>
      </c>
      <c r="E78" s="31">
        <f t="shared" si="74"/>
        <v>27409964880</v>
      </c>
      <c r="F78" s="31">
        <f t="shared" si="74"/>
        <v>10544216595</v>
      </c>
      <c r="G78" s="31">
        <f t="shared" si="74"/>
        <v>0</v>
      </c>
      <c r="H78" s="31">
        <f t="shared" si="74"/>
        <v>34935000</v>
      </c>
      <c r="I78" s="31">
        <f t="shared" si="74"/>
        <v>15750000</v>
      </c>
      <c r="J78" s="31">
        <f t="shared" si="74"/>
        <v>114325000</v>
      </c>
      <c r="K78" s="31">
        <f t="shared" si="74"/>
        <v>0</v>
      </c>
      <c r="L78" s="31">
        <f t="shared" si="74"/>
        <v>1425000</v>
      </c>
      <c r="M78" s="31">
        <f t="shared" si="74"/>
        <v>0</v>
      </c>
      <c r="N78" s="31">
        <f t="shared" si="74"/>
        <v>0</v>
      </c>
      <c r="O78" s="31">
        <f t="shared" si="74"/>
        <v>0</v>
      </c>
      <c r="P78" s="31">
        <f t="shared" si="74"/>
        <v>0</v>
      </c>
      <c r="Q78" s="31">
        <f t="shared" si="74"/>
        <v>0</v>
      </c>
      <c r="R78" s="31">
        <f t="shared" si="74"/>
        <v>0</v>
      </c>
      <c r="S78" s="31">
        <f t="shared" si="74"/>
        <v>0</v>
      </c>
      <c r="T78" s="31">
        <f t="shared" si="74"/>
        <v>11000000</v>
      </c>
      <c r="U78" s="31">
        <f t="shared" si="74"/>
        <v>7400000</v>
      </c>
      <c r="V78" s="31">
        <f t="shared" si="74"/>
        <v>200770000</v>
      </c>
      <c r="W78" s="31">
        <f t="shared" si="74"/>
        <v>0</v>
      </c>
      <c r="X78" s="31">
        <f t="shared" si="74"/>
        <v>9160000</v>
      </c>
      <c r="Y78" s="31">
        <f t="shared" si="74"/>
        <v>0</v>
      </c>
      <c r="Z78" s="31">
        <f t="shared" si="74"/>
        <v>13500000</v>
      </c>
      <c r="AA78" s="31">
        <f t="shared" si="74"/>
        <v>0</v>
      </c>
      <c r="AB78" s="31">
        <f t="shared" si="74"/>
        <v>0</v>
      </c>
      <c r="AC78" s="31">
        <f t="shared" si="74"/>
        <v>0</v>
      </c>
      <c r="AD78" s="31">
        <f t="shared" si="74"/>
        <v>9000000</v>
      </c>
      <c r="AE78" s="31">
        <f t="shared" si="74"/>
        <v>0</v>
      </c>
      <c r="AF78" s="31">
        <f t="shared" si="74"/>
        <v>51925741475</v>
      </c>
      <c r="AG78" s="31">
        <f t="shared" si="74"/>
        <v>11873698200</v>
      </c>
      <c r="AH78" s="31">
        <f t="shared" si="74"/>
        <v>74610000</v>
      </c>
      <c r="AI78" s="31">
        <f t="shared" ref="AI78:BN78" si="75">SUM(AI79)</f>
        <v>0</v>
      </c>
      <c r="AJ78" s="31">
        <f t="shared" si="75"/>
        <v>356513750</v>
      </c>
      <c r="AK78" s="31">
        <f t="shared" si="75"/>
        <v>874800000</v>
      </c>
      <c r="AL78" s="31">
        <f t="shared" si="75"/>
        <v>125224000</v>
      </c>
      <c r="AM78" s="31">
        <f t="shared" si="75"/>
        <v>636839000</v>
      </c>
      <c r="AN78" s="31">
        <f t="shared" si="75"/>
        <v>1875595000</v>
      </c>
      <c r="AO78" s="31">
        <f t="shared" si="75"/>
        <v>0</v>
      </c>
      <c r="AP78" s="31">
        <f t="shared" si="75"/>
        <v>816073000</v>
      </c>
      <c r="AQ78" s="31">
        <f t="shared" si="75"/>
        <v>0</v>
      </c>
      <c r="AR78" s="31">
        <f t="shared" si="75"/>
        <v>1194596482</v>
      </c>
      <c r="AS78" s="31">
        <f t="shared" si="75"/>
        <v>49944800</v>
      </c>
      <c r="AT78" s="31">
        <f t="shared" si="75"/>
        <v>195255000</v>
      </c>
      <c r="AU78" s="31">
        <f t="shared" si="75"/>
        <v>610994000</v>
      </c>
      <c r="AV78" s="31">
        <f t="shared" si="75"/>
        <v>0</v>
      </c>
      <c r="AW78" s="31">
        <f t="shared" si="75"/>
        <v>0</v>
      </c>
      <c r="AX78" s="31">
        <f t="shared" si="75"/>
        <v>3491279900</v>
      </c>
      <c r="AY78" s="31">
        <f t="shared" si="75"/>
        <v>1685982631</v>
      </c>
      <c r="AZ78" s="31">
        <f t="shared" si="75"/>
        <v>0</v>
      </c>
      <c r="BA78" s="31">
        <f t="shared" si="75"/>
        <v>0</v>
      </c>
      <c r="BB78" s="31">
        <f t="shared" si="75"/>
        <v>0</v>
      </c>
      <c r="BC78" s="31">
        <f t="shared" si="75"/>
        <v>0</v>
      </c>
      <c r="BD78" s="31">
        <f t="shared" si="75"/>
        <v>0</v>
      </c>
      <c r="BE78" s="31">
        <f t="shared" si="75"/>
        <v>0</v>
      </c>
      <c r="BF78" s="31">
        <f t="shared" si="75"/>
        <v>0</v>
      </c>
      <c r="BG78" s="31">
        <f t="shared" si="75"/>
        <v>0</v>
      </c>
      <c r="BH78" s="31">
        <f t="shared" si="75"/>
        <v>0</v>
      </c>
      <c r="BI78" s="31">
        <f t="shared" si="75"/>
        <v>0</v>
      </c>
      <c r="BJ78" s="31">
        <f t="shared" si="75"/>
        <v>52000000</v>
      </c>
      <c r="BK78" s="31">
        <f t="shared" si="75"/>
        <v>718791000</v>
      </c>
      <c r="BL78" s="31">
        <f t="shared" si="75"/>
        <v>0</v>
      </c>
      <c r="BM78" s="31">
        <f t="shared" si="75"/>
        <v>1500000</v>
      </c>
      <c r="BN78" s="31">
        <f t="shared" si="75"/>
        <v>0</v>
      </c>
      <c r="BO78" s="31">
        <f t="shared" ref="BO78:CT78" si="76">SUM(BO79)</f>
        <v>0</v>
      </c>
      <c r="BP78" s="31">
        <f t="shared" si="76"/>
        <v>0</v>
      </c>
      <c r="BQ78" s="31">
        <f t="shared" si="76"/>
        <v>0</v>
      </c>
      <c r="BR78" s="31">
        <f t="shared" si="76"/>
        <v>0</v>
      </c>
      <c r="BS78" s="31">
        <f t="shared" si="76"/>
        <v>0</v>
      </c>
      <c r="BT78" s="31">
        <f t="shared" si="76"/>
        <v>0</v>
      </c>
      <c r="BU78" s="31">
        <f t="shared" si="76"/>
        <v>0</v>
      </c>
      <c r="BV78" s="31">
        <f t="shared" si="76"/>
        <v>0</v>
      </c>
      <c r="BW78" s="31">
        <f t="shared" si="76"/>
        <v>0</v>
      </c>
      <c r="BX78" s="31">
        <f t="shared" si="76"/>
        <v>0</v>
      </c>
      <c r="BY78" s="31">
        <f t="shared" si="76"/>
        <v>402473000</v>
      </c>
      <c r="BZ78" s="31">
        <f t="shared" si="76"/>
        <v>0</v>
      </c>
      <c r="CA78" s="31">
        <f t="shared" si="76"/>
        <v>0</v>
      </c>
      <c r="CB78" s="31">
        <f t="shared" si="76"/>
        <v>113025000</v>
      </c>
      <c r="CC78" s="31">
        <f t="shared" si="76"/>
        <v>0</v>
      </c>
      <c r="CD78" s="31">
        <f t="shared" si="76"/>
        <v>0</v>
      </c>
      <c r="CE78" s="31">
        <f t="shared" si="76"/>
        <v>0</v>
      </c>
      <c r="CF78" s="31">
        <f t="shared" si="76"/>
        <v>313194000</v>
      </c>
      <c r="CG78" s="31">
        <f t="shared" si="76"/>
        <v>0</v>
      </c>
      <c r="CH78" s="31">
        <f t="shared" si="76"/>
        <v>0</v>
      </c>
      <c r="CI78" s="31">
        <f t="shared" si="76"/>
        <v>0</v>
      </c>
      <c r="CJ78" s="31">
        <f t="shared" si="76"/>
        <v>0</v>
      </c>
      <c r="CK78" s="31">
        <f t="shared" si="76"/>
        <v>192818500</v>
      </c>
      <c r="CL78" s="31">
        <f t="shared" si="76"/>
        <v>0</v>
      </c>
      <c r="CM78" s="31">
        <f t="shared" si="76"/>
        <v>0</v>
      </c>
      <c r="CN78" s="31">
        <f t="shared" si="76"/>
        <v>0</v>
      </c>
      <c r="CO78" s="31">
        <f t="shared" si="76"/>
        <v>57144000</v>
      </c>
      <c r="CP78" s="31">
        <f t="shared" si="76"/>
        <v>0</v>
      </c>
      <c r="CQ78" s="31">
        <f t="shared" si="76"/>
        <v>187015000</v>
      </c>
      <c r="CR78" s="31">
        <f t="shared" si="76"/>
        <v>0</v>
      </c>
      <c r="CS78" s="31">
        <f t="shared" si="76"/>
        <v>0</v>
      </c>
      <c r="CT78" s="31">
        <f t="shared" si="76"/>
        <v>0</v>
      </c>
      <c r="CU78" s="31">
        <f t="shared" ref="CU78:DZ78" si="77">SUM(CU79)</f>
        <v>0</v>
      </c>
      <c r="CV78" s="31">
        <f t="shared" si="77"/>
        <v>263218000</v>
      </c>
      <c r="CW78" s="31">
        <f t="shared" si="77"/>
        <v>0</v>
      </c>
      <c r="CX78" s="31">
        <f t="shared" si="77"/>
        <v>0</v>
      </c>
      <c r="CY78" s="31">
        <f t="shared" si="77"/>
        <v>26000000</v>
      </c>
      <c r="CZ78" s="31">
        <f t="shared" si="77"/>
        <v>0</v>
      </c>
      <c r="DA78" s="31">
        <f t="shared" si="77"/>
        <v>0</v>
      </c>
      <c r="DB78" s="31">
        <f t="shared" si="77"/>
        <v>0</v>
      </c>
      <c r="DC78" s="31">
        <f t="shared" si="77"/>
        <v>49828000</v>
      </c>
      <c r="DD78" s="31">
        <f t="shared" si="77"/>
        <v>0</v>
      </c>
      <c r="DE78" s="31">
        <f t="shared" si="77"/>
        <v>0</v>
      </c>
      <c r="DF78" s="14"/>
      <c r="DG78" s="14"/>
      <c r="DH78" s="14"/>
    </row>
    <row r="79" spans="1:112" ht="12.95" hidden="1" customHeight="1" x14ac:dyDescent="0.2">
      <c r="A79" s="22" t="s">
        <v>27</v>
      </c>
      <c r="B79" s="22" t="s">
        <v>26</v>
      </c>
      <c r="C79" s="32">
        <v>119049913198</v>
      </c>
      <c r="D79" s="19">
        <f>SUM(E79:DE79)</f>
        <v>116535600213</v>
      </c>
      <c r="E79" s="19">
        <v>27409964880</v>
      </c>
      <c r="F79" s="19">
        <v>10544216595</v>
      </c>
      <c r="G79" s="19"/>
      <c r="H79" s="19">
        <v>34935000</v>
      </c>
      <c r="I79" s="19">
        <v>15750000</v>
      </c>
      <c r="J79" s="19">
        <v>114325000</v>
      </c>
      <c r="K79" s="19"/>
      <c r="L79" s="19">
        <v>1425000</v>
      </c>
      <c r="M79" s="19"/>
      <c r="N79" s="19"/>
      <c r="O79" s="19"/>
      <c r="P79" s="19"/>
      <c r="Q79" s="19"/>
      <c r="R79" s="19"/>
      <c r="S79" s="19"/>
      <c r="T79" s="19">
        <v>11000000</v>
      </c>
      <c r="U79" s="19">
        <v>7400000</v>
      </c>
      <c r="V79" s="19">
        <v>200770000</v>
      </c>
      <c r="W79" s="19"/>
      <c r="X79" s="19">
        <v>9160000</v>
      </c>
      <c r="Y79" s="19"/>
      <c r="Z79" s="19">
        <v>13500000</v>
      </c>
      <c r="AA79" s="19"/>
      <c r="AB79" s="19"/>
      <c r="AC79" s="19"/>
      <c r="AD79" s="19">
        <v>9000000</v>
      </c>
      <c r="AE79" s="19"/>
      <c r="AF79" s="19">
        <v>51925741475</v>
      </c>
      <c r="AG79" s="19">
        <v>11873698200</v>
      </c>
      <c r="AH79" s="19">
        <v>74610000</v>
      </c>
      <c r="AI79" s="19"/>
      <c r="AJ79" s="19">
        <v>356513750</v>
      </c>
      <c r="AK79" s="19">
        <v>874800000</v>
      </c>
      <c r="AL79" s="19">
        <v>125224000</v>
      </c>
      <c r="AM79" s="19">
        <v>636839000</v>
      </c>
      <c r="AN79" s="19">
        <v>1875595000</v>
      </c>
      <c r="AO79" s="19"/>
      <c r="AP79" s="19">
        <v>816073000</v>
      </c>
      <c r="AQ79" s="19">
        <v>0</v>
      </c>
      <c r="AR79" s="19">
        <v>1194596482</v>
      </c>
      <c r="AS79" s="19">
        <v>49944800</v>
      </c>
      <c r="AT79" s="19">
        <v>195255000</v>
      </c>
      <c r="AU79" s="19">
        <v>610994000</v>
      </c>
      <c r="AV79" s="19">
        <v>0</v>
      </c>
      <c r="AW79" s="19">
        <v>0</v>
      </c>
      <c r="AX79" s="19">
        <v>3491279900</v>
      </c>
      <c r="AY79" s="19">
        <v>1685982631</v>
      </c>
      <c r="AZ79" s="19">
        <v>0</v>
      </c>
      <c r="BA79" s="19"/>
      <c r="BB79" s="19"/>
      <c r="BC79" s="19"/>
      <c r="BD79" s="19"/>
      <c r="BE79" s="19"/>
      <c r="BF79" s="19"/>
      <c r="BG79" s="19"/>
      <c r="BH79" s="19"/>
      <c r="BI79" s="19"/>
      <c r="BJ79" s="19">
        <v>52000000</v>
      </c>
      <c r="BK79" s="19">
        <v>718791000</v>
      </c>
      <c r="BL79" s="19">
        <v>0</v>
      </c>
      <c r="BM79" s="19">
        <v>1500000</v>
      </c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>
        <v>402473000</v>
      </c>
      <c r="BZ79" s="19"/>
      <c r="CA79" s="19"/>
      <c r="CB79" s="19">
        <v>113025000</v>
      </c>
      <c r="CC79" s="19"/>
      <c r="CD79" s="19"/>
      <c r="CE79" s="19"/>
      <c r="CF79" s="19">
        <v>313194000</v>
      </c>
      <c r="CG79" s="19"/>
      <c r="CH79" s="19"/>
      <c r="CI79" s="19">
        <v>0</v>
      </c>
      <c r="CJ79" s="19">
        <v>0</v>
      </c>
      <c r="CK79" s="19">
        <v>192818500</v>
      </c>
      <c r="CL79" s="19"/>
      <c r="CM79" s="19"/>
      <c r="CN79" s="19"/>
      <c r="CO79" s="19">
        <v>57144000</v>
      </c>
      <c r="CP79" s="19"/>
      <c r="CQ79" s="19">
        <v>187015000</v>
      </c>
      <c r="CR79" s="19">
        <v>0</v>
      </c>
      <c r="CS79" s="19"/>
      <c r="CT79" s="19"/>
      <c r="CU79" s="19"/>
      <c r="CV79" s="19">
        <v>263218000</v>
      </c>
      <c r="CW79" s="19"/>
      <c r="CX79" s="19"/>
      <c r="CY79" s="19">
        <v>26000000</v>
      </c>
      <c r="CZ79" s="19"/>
      <c r="DA79" s="19">
        <v>0</v>
      </c>
      <c r="DB79" s="19">
        <v>0</v>
      </c>
      <c r="DC79" s="19">
        <v>49828000</v>
      </c>
      <c r="DD79" s="19">
        <v>0</v>
      </c>
      <c r="DE79" s="19">
        <v>0</v>
      </c>
      <c r="DF79" s="14"/>
      <c r="DG79" s="14"/>
      <c r="DH79" s="14"/>
    </row>
    <row r="80" spans="1:112" ht="12.95" hidden="1" customHeight="1" x14ac:dyDescent="0.2">
      <c r="A80" s="22"/>
      <c r="B80" s="27" t="s">
        <v>25</v>
      </c>
      <c r="C80" s="29">
        <f t="shared" ref="C80:AH80" si="78">SUM(C81:C85)</f>
        <v>114605740842</v>
      </c>
      <c r="D80" s="31">
        <f t="shared" si="78"/>
        <v>111411690852</v>
      </c>
      <c r="E80" s="31">
        <f t="shared" si="78"/>
        <v>1016613000</v>
      </c>
      <c r="F80" s="31">
        <f t="shared" si="78"/>
        <v>1187770900</v>
      </c>
      <c r="G80" s="31">
        <f t="shared" si="78"/>
        <v>0</v>
      </c>
      <c r="H80" s="31">
        <f t="shared" si="78"/>
        <v>0</v>
      </c>
      <c r="I80" s="31">
        <f t="shared" si="78"/>
        <v>0</v>
      </c>
      <c r="J80" s="31">
        <f t="shared" si="78"/>
        <v>0</v>
      </c>
      <c r="K80" s="31">
        <f t="shared" si="78"/>
        <v>0</v>
      </c>
      <c r="L80" s="31">
        <f t="shared" si="78"/>
        <v>0</v>
      </c>
      <c r="M80" s="31">
        <f t="shared" si="78"/>
        <v>0</v>
      </c>
      <c r="N80" s="31">
        <f t="shared" si="78"/>
        <v>0</v>
      </c>
      <c r="O80" s="31">
        <f t="shared" si="78"/>
        <v>0</v>
      </c>
      <c r="P80" s="31">
        <f t="shared" si="78"/>
        <v>0</v>
      </c>
      <c r="Q80" s="31">
        <f t="shared" si="78"/>
        <v>0</v>
      </c>
      <c r="R80" s="31">
        <f t="shared" si="78"/>
        <v>0</v>
      </c>
      <c r="S80" s="31">
        <f t="shared" si="78"/>
        <v>0</v>
      </c>
      <c r="T80" s="31">
        <f t="shared" si="78"/>
        <v>0</v>
      </c>
      <c r="U80" s="31">
        <f t="shared" si="78"/>
        <v>0</v>
      </c>
      <c r="V80" s="31">
        <f t="shared" si="78"/>
        <v>0</v>
      </c>
      <c r="W80" s="31">
        <f t="shared" si="78"/>
        <v>0</v>
      </c>
      <c r="X80" s="31">
        <f t="shared" si="78"/>
        <v>0</v>
      </c>
      <c r="Y80" s="31">
        <f t="shared" si="78"/>
        <v>0</v>
      </c>
      <c r="Z80" s="31">
        <f t="shared" si="78"/>
        <v>900000</v>
      </c>
      <c r="AA80" s="31">
        <f t="shared" si="78"/>
        <v>0</v>
      </c>
      <c r="AB80" s="31">
        <f t="shared" si="78"/>
        <v>0</v>
      </c>
      <c r="AC80" s="31">
        <f t="shared" si="78"/>
        <v>0</v>
      </c>
      <c r="AD80" s="31">
        <f t="shared" si="78"/>
        <v>2250000</v>
      </c>
      <c r="AE80" s="31">
        <f t="shared" si="78"/>
        <v>9743000</v>
      </c>
      <c r="AF80" s="31">
        <f t="shared" si="78"/>
        <v>0</v>
      </c>
      <c r="AG80" s="31">
        <f t="shared" si="78"/>
        <v>107306647627</v>
      </c>
      <c r="AH80" s="31">
        <f t="shared" si="78"/>
        <v>9000000</v>
      </c>
      <c r="AI80" s="31">
        <f t="shared" ref="AI80:BN80" si="79">SUM(AI81:AI85)</f>
        <v>0</v>
      </c>
      <c r="AJ80" s="31">
        <f t="shared" si="79"/>
        <v>145656000</v>
      </c>
      <c r="AK80" s="31">
        <f t="shared" si="79"/>
        <v>0</v>
      </c>
      <c r="AL80" s="31">
        <f t="shared" si="79"/>
        <v>11950000</v>
      </c>
      <c r="AM80" s="31">
        <f t="shared" si="79"/>
        <v>357700000</v>
      </c>
      <c r="AN80" s="31">
        <f t="shared" si="79"/>
        <v>0</v>
      </c>
      <c r="AO80" s="31">
        <f t="shared" si="79"/>
        <v>0</v>
      </c>
      <c r="AP80" s="31">
        <f t="shared" si="79"/>
        <v>628656800</v>
      </c>
      <c r="AQ80" s="31">
        <f t="shared" si="79"/>
        <v>0</v>
      </c>
      <c r="AR80" s="31">
        <f t="shared" si="79"/>
        <v>0</v>
      </c>
      <c r="AS80" s="31">
        <f t="shared" si="79"/>
        <v>0</v>
      </c>
      <c r="AT80" s="31">
        <f t="shared" si="79"/>
        <v>201077525</v>
      </c>
      <c r="AU80" s="31">
        <f t="shared" si="79"/>
        <v>0</v>
      </c>
      <c r="AV80" s="31">
        <f t="shared" si="79"/>
        <v>0</v>
      </c>
      <c r="AW80" s="31">
        <f t="shared" si="79"/>
        <v>0</v>
      </c>
      <c r="AX80" s="31">
        <f t="shared" si="79"/>
        <v>0</v>
      </c>
      <c r="AY80" s="31">
        <f t="shared" si="79"/>
        <v>0</v>
      </c>
      <c r="AZ80" s="31">
        <f t="shared" si="79"/>
        <v>13086000</v>
      </c>
      <c r="BA80" s="31">
        <f t="shared" si="79"/>
        <v>0</v>
      </c>
      <c r="BB80" s="31">
        <f t="shared" si="79"/>
        <v>0</v>
      </c>
      <c r="BC80" s="31">
        <f t="shared" si="79"/>
        <v>0</v>
      </c>
      <c r="BD80" s="31">
        <f t="shared" si="79"/>
        <v>0</v>
      </c>
      <c r="BE80" s="31">
        <f t="shared" si="79"/>
        <v>0</v>
      </c>
      <c r="BF80" s="31">
        <f t="shared" si="79"/>
        <v>0</v>
      </c>
      <c r="BG80" s="31">
        <f t="shared" si="79"/>
        <v>0</v>
      </c>
      <c r="BH80" s="31">
        <f t="shared" si="79"/>
        <v>0</v>
      </c>
      <c r="BI80" s="31">
        <f t="shared" si="79"/>
        <v>0</v>
      </c>
      <c r="BJ80" s="31">
        <f t="shared" si="79"/>
        <v>189600000</v>
      </c>
      <c r="BK80" s="31">
        <f t="shared" si="79"/>
        <v>0</v>
      </c>
      <c r="BL80" s="31">
        <f t="shared" si="79"/>
        <v>0</v>
      </c>
      <c r="BM80" s="31">
        <f t="shared" si="79"/>
        <v>0</v>
      </c>
      <c r="BN80" s="31">
        <f t="shared" si="79"/>
        <v>0</v>
      </c>
      <c r="BO80" s="31">
        <f t="shared" ref="BO80:CT80" si="80">SUM(BO81:BO85)</f>
        <v>0</v>
      </c>
      <c r="BP80" s="31">
        <f t="shared" si="80"/>
        <v>0</v>
      </c>
      <c r="BQ80" s="31">
        <f t="shared" si="80"/>
        <v>0</v>
      </c>
      <c r="BR80" s="31">
        <f t="shared" si="80"/>
        <v>0</v>
      </c>
      <c r="BS80" s="31">
        <f t="shared" si="80"/>
        <v>0</v>
      </c>
      <c r="BT80" s="31">
        <f t="shared" si="80"/>
        <v>0</v>
      </c>
      <c r="BU80" s="31">
        <f t="shared" si="80"/>
        <v>0</v>
      </c>
      <c r="BV80" s="31">
        <f t="shared" si="80"/>
        <v>0</v>
      </c>
      <c r="BW80" s="31">
        <f t="shared" si="80"/>
        <v>0</v>
      </c>
      <c r="BX80" s="31">
        <f t="shared" si="80"/>
        <v>0</v>
      </c>
      <c r="BY80" s="31">
        <f t="shared" si="80"/>
        <v>0</v>
      </c>
      <c r="BZ80" s="31">
        <f t="shared" si="80"/>
        <v>0</v>
      </c>
      <c r="CA80" s="31">
        <f t="shared" si="80"/>
        <v>0</v>
      </c>
      <c r="CB80" s="31">
        <f t="shared" si="80"/>
        <v>307730000</v>
      </c>
      <c r="CC80" s="31">
        <f t="shared" si="80"/>
        <v>0</v>
      </c>
      <c r="CD80" s="31">
        <f t="shared" si="80"/>
        <v>0</v>
      </c>
      <c r="CE80" s="31">
        <f t="shared" si="80"/>
        <v>0</v>
      </c>
      <c r="CF80" s="31">
        <f t="shared" si="80"/>
        <v>0</v>
      </c>
      <c r="CG80" s="31">
        <f t="shared" si="80"/>
        <v>0</v>
      </c>
      <c r="CH80" s="31">
        <f t="shared" si="80"/>
        <v>0</v>
      </c>
      <c r="CI80" s="31">
        <f t="shared" si="80"/>
        <v>0</v>
      </c>
      <c r="CJ80" s="31">
        <f t="shared" si="80"/>
        <v>0</v>
      </c>
      <c r="CK80" s="31">
        <f t="shared" si="80"/>
        <v>0</v>
      </c>
      <c r="CL80" s="31">
        <f t="shared" si="80"/>
        <v>0</v>
      </c>
      <c r="CM80" s="31">
        <f t="shared" si="80"/>
        <v>0</v>
      </c>
      <c r="CN80" s="31">
        <f t="shared" si="80"/>
        <v>0</v>
      </c>
      <c r="CO80" s="31">
        <f t="shared" si="80"/>
        <v>0</v>
      </c>
      <c r="CP80" s="31">
        <f t="shared" si="80"/>
        <v>0</v>
      </c>
      <c r="CQ80" s="31">
        <f t="shared" si="80"/>
        <v>0</v>
      </c>
      <c r="CR80" s="31">
        <f t="shared" si="80"/>
        <v>0</v>
      </c>
      <c r="CS80" s="31">
        <f t="shared" si="80"/>
        <v>0</v>
      </c>
      <c r="CT80" s="31">
        <f t="shared" si="80"/>
        <v>0</v>
      </c>
      <c r="CU80" s="31">
        <f t="shared" ref="CU80:DZ80" si="81">SUM(CU81:CU85)</f>
        <v>0</v>
      </c>
      <c r="CV80" s="31">
        <f t="shared" si="81"/>
        <v>0</v>
      </c>
      <c r="CW80" s="31">
        <f t="shared" si="81"/>
        <v>0</v>
      </c>
      <c r="CX80" s="31">
        <f t="shared" si="81"/>
        <v>0</v>
      </c>
      <c r="CY80" s="31">
        <f t="shared" si="81"/>
        <v>810000</v>
      </c>
      <c r="CZ80" s="31">
        <f t="shared" si="81"/>
        <v>0</v>
      </c>
      <c r="DA80" s="31">
        <f t="shared" si="81"/>
        <v>0</v>
      </c>
      <c r="DB80" s="31">
        <f t="shared" si="81"/>
        <v>0</v>
      </c>
      <c r="DC80" s="31">
        <f t="shared" si="81"/>
        <v>0</v>
      </c>
      <c r="DD80" s="31">
        <f t="shared" si="81"/>
        <v>0</v>
      </c>
      <c r="DE80" s="31">
        <f t="shared" si="81"/>
        <v>22500000</v>
      </c>
      <c r="DF80" s="14"/>
      <c r="DG80" s="14"/>
      <c r="DH80" s="14"/>
    </row>
    <row r="81" spans="1:112" ht="12.95" hidden="1" customHeight="1" x14ac:dyDescent="0.2">
      <c r="A81" s="22" t="s">
        <v>24</v>
      </c>
      <c r="B81" s="22" t="s">
        <v>23</v>
      </c>
      <c r="C81" s="28">
        <v>49208403000</v>
      </c>
      <c r="D81" s="19">
        <f>SUM(E81:DE81)</f>
        <v>47988000131</v>
      </c>
      <c r="E81" s="19">
        <v>195002000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19"/>
      <c r="AG81" s="19">
        <v>47574498131</v>
      </c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>
        <v>218500000</v>
      </c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4"/>
      <c r="DG81" s="14"/>
      <c r="DH81" s="14"/>
    </row>
    <row r="82" spans="1:112" ht="12.95" hidden="1" customHeight="1" x14ac:dyDescent="0.2">
      <c r="A82" s="22" t="s">
        <v>22</v>
      </c>
      <c r="B82" s="22" t="s">
        <v>21</v>
      </c>
      <c r="C82" s="28">
        <v>15543955500</v>
      </c>
      <c r="D82" s="19">
        <f>SUM(E82:DE82)</f>
        <v>15366906862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>
        <v>15366906862</v>
      </c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4"/>
      <c r="DG82" s="14"/>
      <c r="DH82" s="14"/>
    </row>
    <row r="83" spans="1:112" ht="12.95" hidden="1" customHeight="1" x14ac:dyDescent="0.2">
      <c r="A83" s="22" t="s">
        <v>20</v>
      </c>
      <c r="B83" s="22" t="s">
        <v>19</v>
      </c>
      <c r="C83" s="28">
        <v>18787071842</v>
      </c>
      <c r="D83" s="19">
        <f>SUM(E83:DE83)</f>
        <v>18079794505</v>
      </c>
      <c r="E83" s="19">
        <v>821611000</v>
      </c>
      <c r="F83" s="19">
        <v>1184660000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>
        <v>900000</v>
      </c>
      <c r="AA83" s="19"/>
      <c r="AB83" s="19"/>
      <c r="AC83" s="19"/>
      <c r="AD83" s="19">
        <v>2250000</v>
      </c>
      <c r="AE83" s="19">
        <v>9743000</v>
      </c>
      <c r="AF83" s="19">
        <v>0</v>
      </c>
      <c r="AG83" s="19">
        <v>15775491380</v>
      </c>
      <c r="AH83" s="19">
        <v>9000000</v>
      </c>
      <c r="AI83" s="19"/>
      <c r="AJ83" s="19">
        <v>145656000</v>
      </c>
      <c r="AK83" s="19"/>
      <c r="AL83" s="19">
        <v>11950000</v>
      </c>
      <c r="AM83" s="19"/>
      <c r="AN83" s="19"/>
      <c r="AO83" s="19"/>
      <c r="AP83" s="19"/>
      <c r="AQ83" s="19"/>
      <c r="AR83" s="19"/>
      <c r="AS83" s="19"/>
      <c r="AT83" s="19">
        <v>5993125</v>
      </c>
      <c r="AU83" s="19"/>
      <c r="AV83" s="19">
        <v>0</v>
      </c>
      <c r="AW83" s="19"/>
      <c r="AX83" s="19">
        <v>0</v>
      </c>
      <c r="AY83" s="19"/>
      <c r="AZ83" s="19">
        <v>0</v>
      </c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>
        <v>0</v>
      </c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>
        <v>89230000</v>
      </c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>
        <v>810000</v>
      </c>
      <c r="CZ83" s="19">
        <v>0</v>
      </c>
      <c r="DA83" s="19"/>
      <c r="DB83" s="19"/>
      <c r="DC83" s="19"/>
      <c r="DD83" s="19"/>
      <c r="DE83" s="19">
        <v>22500000</v>
      </c>
      <c r="DF83" s="14"/>
      <c r="DG83" s="14"/>
      <c r="DH83" s="14"/>
    </row>
    <row r="84" spans="1:112" ht="12.95" hidden="1" customHeight="1" x14ac:dyDescent="0.2">
      <c r="A84" s="22" t="s">
        <v>18</v>
      </c>
      <c r="B84" s="22" t="s">
        <v>17</v>
      </c>
      <c r="C84" s="28">
        <v>25655983500</v>
      </c>
      <c r="D84" s="19">
        <f>SUM(E84:DE84)</f>
        <v>24866509850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>
        <v>23685068650</v>
      </c>
      <c r="AH84" s="19"/>
      <c r="AI84" s="19"/>
      <c r="AJ84" s="19"/>
      <c r="AK84" s="19"/>
      <c r="AL84" s="19"/>
      <c r="AM84" s="19">
        <v>357700000</v>
      </c>
      <c r="AN84" s="19"/>
      <c r="AO84" s="19"/>
      <c r="AP84" s="19">
        <v>628656800</v>
      </c>
      <c r="AQ84" s="19">
        <v>0</v>
      </c>
      <c r="AR84" s="19">
        <v>0</v>
      </c>
      <c r="AS84" s="19"/>
      <c r="AT84" s="19">
        <v>195084400</v>
      </c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>
        <v>0</v>
      </c>
      <c r="DB84" s="19"/>
      <c r="DC84" s="19"/>
      <c r="DD84" s="19"/>
      <c r="DE84" s="19"/>
      <c r="DF84" s="14"/>
      <c r="DG84" s="14"/>
      <c r="DH84" s="14"/>
    </row>
    <row r="85" spans="1:112" ht="12.95" hidden="1" customHeight="1" x14ac:dyDescent="0.2">
      <c r="A85" s="22" t="s">
        <v>16</v>
      </c>
      <c r="B85" s="22" t="s">
        <v>15</v>
      </c>
      <c r="C85" s="28">
        <v>5410327000</v>
      </c>
      <c r="D85" s="19">
        <f>SUM(E85:DE85)</f>
        <v>5110479504</v>
      </c>
      <c r="E85" s="19"/>
      <c r="F85" s="19">
        <v>3110900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>
        <v>4904682604</v>
      </c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>
        <v>0</v>
      </c>
      <c r="AX85" s="19"/>
      <c r="AY85" s="19"/>
      <c r="AZ85" s="19">
        <v>13086000</v>
      </c>
      <c r="BA85" s="19"/>
      <c r="BB85" s="19"/>
      <c r="BC85" s="19"/>
      <c r="BD85" s="19"/>
      <c r="BE85" s="19"/>
      <c r="BF85" s="19"/>
      <c r="BG85" s="19"/>
      <c r="BH85" s="19"/>
      <c r="BI85" s="19"/>
      <c r="BJ85" s="19">
        <v>189600000</v>
      </c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>
        <v>0</v>
      </c>
      <c r="DB85" s="19"/>
      <c r="DC85" s="19"/>
      <c r="DD85" s="19"/>
      <c r="DE85" s="19"/>
      <c r="DF85" s="14"/>
      <c r="DG85" s="14"/>
      <c r="DH85" s="14"/>
    </row>
    <row r="86" spans="1:112" ht="12.95" hidden="1" customHeight="1" x14ac:dyDescent="0.2">
      <c r="A86" s="22"/>
      <c r="B86" s="27" t="s">
        <v>14</v>
      </c>
      <c r="C86" s="29">
        <f t="shared" ref="C86:AH86" si="82">SUM(C87:C89)</f>
        <v>420393000</v>
      </c>
      <c r="D86" s="29">
        <f t="shared" si="82"/>
        <v>393005658</v>
      </c>
      <c r="E86" s="29">
        <f t="shared" si="82"/>
        <v>2385000</v>
      </c>
      <c r="F86" s="29">
        <f t="shared" si="82"/>
        <v>0</v>
      </c>
      <c r="G86" s="29">
        <f t="shared" si="82"/>
        <v>0</v>
      </c>
      <c r="H86" s="29">
        <f t="shared" si="82"/>
        <v>0</v>
      </c>
      <c r="I86" s="29">
        <f t="shared" si="82"/>
        <v>0</v>
      </c>
      <c r="J86" s="29">
        <f t="shared" si="82"/>
        <v>0</v>
      </c>
      <c r="K86" s="29">
        <f t="shared" si="82"/>
        <v>0</v>
      </c>
      <c r="L86" s="29">
        <f t="shared" si="82"/>
        <v>0</v>
      </c>
      <c r="M86" s="29">
        <f t="shared" si="82"/>
        <v>0</v>
      </c>
      <c r="N86" s="29">
        <f t="shared" si="82"/>
        <v>0</v>
      </c>
      <c r="O86" s="29">
        <f t="shared" si="82"/>
        <v>0</v>
      </c>
      <c r="P86" s="29">
        <f t="shared" si="82"/>
        <v>0</v>
      </c>
      <c r="Q86" s="29">
        <f t="shared" si="82"/>
        <v>0</v>
      </c>
      <c r="R86" s="29">
        <f t="shared" si="82"/>
        <v>0</v>
      </c>
      <c r="S86" s="29">
        <f t="shared" si="82"/>
        <v>0</v>
      </c>
      <c r="T86" s="29">
        <f t="shared" si="82"/>
        <v>0</v>
      </c>
      <c r="U86" s="29">
        <f t="shared" si="82"/>
        <v>0</v>
      </c>
      <c r="V86" s="29">
        <f t="shared" si="82"/>
        <v>0</v>
      </c>
      <c r="W86" s="29">
        <f t="shared" si="82"/>
        <v>0</v>
      </c>
      <c r="X86" s="29">
        <f t="shared" si="82"/>
        <v>0</v>
      </c>
      <c r="Y86" s="29">
        <f t="shared" si="82"/>
        <v>0</v>
      </c>
      <c r="Z86" s="29">
        <f t="shared" si="82"/>
        <v>0</v>
      </c>
      <c r="AA86" s="29">
        <f t="shared" si="82"/>
        <v>0</v>
      </c>
      <c r="AB86" s="29">
        <f t="shared" si="82"/>
        <v>0</v>
      </c>
      <c r="AC86" s="29">
        <f t="shared" si="82"/>
        <v>0</v>
      </c>
      <c r="AD86" s="29">
        <f t="shared" si="82"/>
        <v>0</v>
      </c>
      <c r="AE86" s="29">
        <f t="shared" si="82"/>
        <v>0</v>
      </c>
      <c r="AF86" s="29">
        <f t="shared" si="82"/>
        <v>0</v>
      </c>
      <c r="AG86" s="29">
        <f t="shared" si="82"/>
        <v>0</v>
      </c>
      <c r="AH86" s="29">
        <f t="shared" si="82"/>
        <v>193061000</v>
      </c>
      <c r="AI86" s="29">
        <f t="shared" ref="AI86:BN86" si="83">SUM(AI87:AI89)</f>
        <v>2099600</v>
      </c>
      <c r="AJ86" s="29">
        <f t="shared" si="83"/>
        <v>0</v>
      </c>
      <c r="AK86" s="29">
        <f t="shared" si="83"/>
        <v>0</v>
      </c>
      <c r="AL86" s="29">
        <f t="shared" si="83"/>
        <v>0</v>
      </c>
      <c r="AM86" s="29">
        <f t="shared" si="83"/>
        <v>0</v>
      </c>
      <c r="AN86" s="29">
        <f t="shared" si="83"/>
        <v>0</v>
      </c>
      <c r="AO86" s="29">
        <f t="shared" si="83"/>
        <v>0</v>
      </c>
      <c r="AP86" s="29">
        <f t="shared" si="83"/>
        <v>0</v>
      </c>
      <c r="AQ86" s="29">
        <f t="shared" si="83"/>
        <v>0</v>
      </c>
      <c r="AR86" s="29">
        <f t="shared" si="83"/>
        <v>0</v>
      </c>
      <c r="AS86" s="29">
        <f t="shared" si="83"/>
        <v>0</v>
      </c>
      <c r="AT86" s="29">
        <f t="shared" si="83"/>
        <v>0</v>
      </c>
      <c r="AU86" s="29">
        <f t="shared" si="83"/>
        <v>181959408</v>
      </c>
      <c r="AV86" s="29">
        <f t="shared" si="83"/>
        <v>0</v>
      </c>
      <c r="AW86" s="29">
        <f t="shared" si="83"/>
        <v>896000</v>
      </c>
      <c r="AX86" s="29">
        <f t="shared" si="83"/>
        <v>11604650</v>
      </c>
      <c r="AY86" s="29">
        <f t="shared" si="83"/>
        <v>0</v>
      </c>
      <c r="AZ86" s="29">
        <f t="shared" si="83"/>
        <v>0</v>
      </c>
      <c r="BA86" s="29">
        <f t="shared" si="83"/>
        <v>0</v>
      </c>
      <c r="BB86" s="29">
        <f t="shared" si="83"/>
        <v>0</v>
      </c>
      <c r="BC86" s="29">
        <f t="shared" si="83"/>
        <v>0</v>
      </c>
      <c r="BD86" s="29">
        <f t="shared" si="83"/>
        <v>0</v>
      </c>
      <c r="BE86" s="29">
        <f t="shared" si="83"/>
        <v>0</v>
      </c>
      <c r="BF86" s="29">
        <f t="shared" si="83"/>
        <v>0</v>
      </c>
      <c r="BG86" s="29">
        <f t="shared" si="83"/>
        <v>0</v>
      </c>
      <c r="BH86" s="29">
        <f t="shared" si="83"/>
        <v>0</v>
      </c>
      <c r="BI86" s="29">
        <f t="shared" si="83"/>
        <v>0</v>
      </c>
      <c r="BJ86" s="29">
        <f t="shared" si="83"/>
        <v>0</v>
      </c>
      <c r="BK86" s="29">
        <f t="shared" si="83"/>
        <v>1000000</v>
      </c>
      <c r="BL86" s="29">
        <f t="shared" si="83"/>
        <v>0</v>
      </c>
      <c r="BM86" s="29">
        <f t="shared" si="83"/>
        <v>0</v>
      </c>
      <c r="BN86" s="29">
        <f t="shared" si="83"/>
        <v>0</v>
      </c>
      <c r="BO86" s="29">
        <f t="shared" ref="BO86:CT86" si="84">SUM(BO87:BO89)</f>
        <v>0</v>
      </c>
      <c r="BP86" s="29">
        <f t="shared" si="84"/>
        <v>0</v>
      </c>
      <c r="BQ86" s="29">
        <f t="shared" si="84"/>
        <v>0</v>
      </c>
      <c r="BR86" s="29">
        <f t="shared" si="84"/>
        <v>0</v>
      </c>
      <c r="BS86" s="29">
        <f t="shared" si="84"/>
        <v>0</v>
      </c>
      <c r="BT86" s="29">
        <f t="shared" si="84"/>
        <v>0</v>
      </c>
      <c r="BU86" s="29">
        <f t="shared" si="84"/>
        <v>0</v>
      </c>
      <c r="BV86" s="29">
        <f t="shared" si="84"/>
        <v>0</v>
      </c>
      <c r="BW86" s="29">
        <f t="shared" si="84"/>
        <v>0</v>
      </c>
      <c r="BX86" s="29">
        <f t="shared" si="84"/>
        <v>0</v>
      </c>
      <c r="BY86" s="29">
        <f t="shared" si="84"/>
        <v>0</v>
      </c>
      <c r="BZ86" s="29">
        <f t="shared" si="84"/>
        <v>0</v>
      </c>
      <c r="CA86" s="29">
        <f t="shared" si="84"/>
        <v>0</v>
      </c>
      <c r="CB86" s="29">
        <f t="shared" si="84"/>
        <v>0</v>
      </c>
      <c r="CC86" s="29">
        <f t="shared" si="84"/>
        <v>0</v>
      </c>
      <c r="CD86" s="29">
        <f t="shared" si="84"/>
        <v>0</v>
      </c>
      <c r="CE86" s="29">
        <f t="shared" si="84"/>
        <v>0</v>
      </c>
      <c r="CF86" s="29">
        <f t="shared" si="84"/>
        <v>0</v>
      </c>
      <c r="CG86" s="29">
        <f t="shared" si="84"/>
        <v>0</v>
      </c>
      <c r="CH86" s="29">
        <f t="shared" si="84"/>
        <v>0</v>
      </c>
      <c r="CI86" s="29">
        <f t="shared" si="84"/>
        <v>0</v>
      </c>
      <c r="CJ86" s="29">
        <f t="shared" si="84"/>
        <v>0</v>
      </c>
      <c r="CK86" s="29">
        <f t="shared" si="84"/>
        <v>0</v>
      </c>
      <c r="CL86" s="29">
        <f t="shared" si="84"/>
        <v>0</v>
      </c>
      <c r="CM86" s="29">
        <f t="shared" si="84"/>
        <v>0</v>
      </c>
      <c r="CN86" s="29">
        <f t="shared" si="84"/>
        <v>0</v>
      </c>
      <c r="CO86" s="29">
        <f t="shared" si="84"/>
        <v>0</v>
      </c>
      <c r="CP86" s="29">
        <f t="shared" si="84"/>
        <v>0</v>
      </c>
      <c r="CQ86" s="29">
        <f t="shared" si="84"/>
        <v>0</v>
      </c>
      <c r="CR86" s="29">
        <f t="shared" si="84"/>
        <v>0</v>
      </c>
      <c r="CS86" s="29">
        <f t="shared" si="84"/>
        <v>0</v>
      </c>
      <c r="CT86" s="29">
        <f t="shared" si="84"/>
        <v>0</v>
      </c>
      <c r="CU86" s="29">
        <f t="shared" ref="CU86:DZ86" si="85">SUM(CU87:CU89)</f>
        <v>0</v>
      </c>
      <c r="CV86" s="29">
        <f t="shared" si="85"/>
        <v>0</v>
      </c>
      <c r="CW86" s="29">
        <f t="shared" si="85"/>
        <v>0</v>
      </c>
      <c r="CX86" s="29">
        <f t="shared" si="85"/>
        <v>0</v>
      </c>
      <c r="CY86" s="29">
        <f t="shared" si="85"/>
        <v>0</v>
      </c>
      <c r="CZ86" s="29">
        <f t="shared" si="85"/>
        <v>0</v>
      </c>
      <c r="DA86" s="29">
        <f t="shared" si="85"/>
        <v>0</v>
      </c>
      <c r="DB86" s="29">
        <f t="shared" si="85"/>
        <v>0</v>
      </c>
      <c r="DC86" s="29">
        <f t="shared" si="85"/>
        <v>0</v>
      </c>
      <c r="DD86" s="29">
        <f t="shared" si="85"/>
        <v>0</v>
      </c>
      <c r="DE86" s="29">
        <f t="shared" si="85"/>
        <v>0</v>
      </c>
      <c r="DF86" s="14"/>
      <c r="DG86" s="14"/>
      <c r="DH86" s="14"/>
    </row>
    <row r="87" spans="1:112" ht="12.95" hidden="1" customHeight="1" x14ac:dyDescent="0.2">
      <c r="A87" s="22" t="s">
        <v>13</v>
      </c>
      <c r="B87" s="22" t="s">
        <v>12</v>
      </c>
      <c r="C87" s="28">
        <v>218853000</v>
      </c>
      <c r="D87" s="19">
        <f>SUM(E87:DE87)</f>
        <v>199174658</v>
      </c>
      <c r="E87" s="19">
        <v>2385000</v>
      </c>
      <c r="F87" s="19">
        <v>0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>
        <v>0</v>
      </c>
      <c r="AH87" s="19"/>
      <c r="AI87" s="19">
        <v>1329600</v>
      </c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>
        <v>181959408</v>
      </c>
      <c r="AV87" s="19">
        <v>0</v>
      </c>
      <c r="AW87" s="19">
        <v>896000</v>
      </c>
      <c r="AX87" s="19">
        <v>11604650</v>
      </c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>
        <v>1000000</v>
      </c>
      <c r="BL87" s="19">
        <v>0</v>
      </c>
      <c r="BM87" s="19"/>
      <c r="BN87" s="19">
        <v>0</v>
      </c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4"/>
      <c r="DG87" s="14"/>
      <c r="DH87" s="14"/>
    </row>
    <row r="88" spans="1:112" ht="12.95" hidden="1" customHeight="1" x14ac:dyDescent="0.2">
      <c r="A88" s="22" t="s">
        <v>11</v>
      </c>
      <c r="B88" s="22" t="s">
        <v>10</v>
      </c>
      <c r="C88" s="28">
        <v>201540000</v>
      </c>
      <c r="D88" s="19">
        <f>SUM(E88:DE88)</f>
        <v>193831000</v>
      </c>
      <c r="E88" s="19">
        <v>0</v>
      </c>
      <c r="F88" s="19">
        <v>0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>
        <v>0</v>
      </c>
      <c r="AH88" s="19">
        <v>193061000</v>
      </c>
      <c r="AI88" s="19">
        <v>770000</v>
      </c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4"/>
      <c r="DG88" s="14"/>
      <c r="DH88" s="14"/>
    </row>
    <row r="89" spans="1:112" ht="12.95" hidden="1" customHeight="1" x14ac:dyDescent="0.2">
      <c r="A89" s="22" t="s">
        <v>9</v>
      </c>
      <c r="B89" s="22" t="s">
        <v>8</v>
      </c>
      <c r="C89" s="28">
        <v>0</v>
      </c>
      <c r="D89" s="19">
        <f>SUM(E89:DE89)</f>
        <v>0</v>
      </c>
      <c r="E89" s="19"/>
      <c r="F89" s="19">
        <v>0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>
        <v>0</v>
      </c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4"/>
      <c r="DG89" s="14"/>
      <c r="DH89" s="14"/>
    </row>
    <row r="90" spans="1:112" ht="12.95" hidden="1" customHeight="1" x14ac:dyDescent="0.2">
      <c r="A90" s="22"/>
      <c r="B90" s="27" t="s">
        <v>7</v>
      </c>
      <c r="C90" s="29">
        <f>C91+C92</f>
        <v>0</v>
      </c>
      <c r="D90" s="29">
        <f>D91+D92</f>
        <v>0</v>
      </c>
      <c r="E90" s="29">
        <f t="shared" ref="E90:AJ90" si="86">SUM(E91)</f>
        <v>0</v>
      </c>
      <c r="F90" s="29">
        <f t="shared" si="86"/>
        <v>0</v>
      </c>
      <c r="G90" s="29">
        <f t="shared" si="86"/>
        <v>0</v>
      </c>
      <c r="H90" s="29">
        <f t="shared" si="86"/>
        <v>0</v>
      </c>
      <c r="I90" s="29">
        <f t="shared" si="86"/>
        <v>0</v>
      </c>
      <c r="J90" s="29">
        <f t="shared" si="86"/>
        <v>0</v>
      </c>
      <c r="K90" s="29">
        <f t="shared" si="86"/>
        <v>0</v>
      </c>
      <c r="L90" s="29">
        <f t="shared" si="86"/>
        <v>0</v>
      </c>
      <c r="M90" s="29">
        <f t="shared" si="86"/>
        <v>0</v>
      </c>
      <c r="N90" s="29">
        <f t="shared" si="86"/>
        <v>0</v>
      </c>
      <c r="O90" s="29">
        <f t="shared" si="86"/>
        <v>0</v>
      </c>
      <c r="P90" s="29">
        <f t="shared" si="86"/>
        <v>0</v>
      </c>
      <c r="Q90" s="29">
        <f t="shared" si="86"/>
        <v>0</v>
      </c>
      <c r="R90" s="29">
        <f t="shared" si="86"/>
        <v>0</v>
      </c>
      <c r="S90" s="29">
        <f t="shared" si="86"/>
        <v>0</v>
      </c>
      <c r="T90" s="29">
        <f t="shared" si="86"/>
        <v>0</v>
      </c>
      <c r="U90" s="29">
        <f t="shared" si="86"/>
        <v>0</v>
      </c>
      <c r="V90" s="29">
        <f t="shared" si="86"/>
        <v>0</v>
      </c>
      <c r="W90" s="29">
        <f t="shared" si="86"/>
        <v>0</v>
      </c>
      <c r="X90" s="29">
        <f t="shared" si="86"/>
        <v>0</v>
      </c>
      <c r="Y90" s="29">
        <f t="shared" si="86"/>
        <v>0</v>
      </c>
      <c r="Z90" s="29">
        <f t="shared" si="86"/>
        <v>0</v>
      </c>
      <c r="AA90" s="29">
        <f t="shared" si="86"/>
        <v>0</v>
      </c>
      <c r="AB90" s="29">
        <f t="shared" si="86"/>
        <v>0</v>
      </c>
      <c r="AC90" s="29">
        <f t="shared" si="86"/>
        <v>0</v>
      </c>
      <c r="AD90" s="29">
        <f t="shared" si="86"/>
        <v>0</v>
      </c>
      <c r="AE90" s="29">
        <f t="shared" si="86"/>
        <v>0</v>
      </c>
      <c r="AF90" s="29">
        <f t="shared" si="86"/>
        <v>0</v>
      </c>
      <c r="AG90" s="29">
        <f t="shared" si="86"/>
        <v>0</v>
      </c>
      <c r="AH90" s="29">
        <f t="shared" si="86"/>
        <v>0</v>
      </c>
      <c r="AI90" s="29">
        <f t="shared" si="86"/>
        <v>0</v>
      </c>
      <c r="AJ90" s="29">
        <f t="shared" si="86"/>
        <v>0</v>
      </c>
      <c r="AK90" s="29">
        <f t="shared" ref="AK90:BP90" si="87">SUM(AK91)</f>
        <v>0</v>
      </c>
      <c r="AL90" s="29">
        <f t="shared" si="87"/>
        <v>0</v>
      </c>
      <c r="AM90" s="29">
        <f t="shared" si="87"/>
        <v>0</v>
      </c>
      <c r="AN90" s="29">
        <f t="shared" si="87"/>
        <v>0</v>
      </c>
      <c r="AO90" s="29">
        <f t="shared" si="87"/>
        <v>0</v>
      </c>
      <c r="AP90" s="29">
        <f t="shared" si="87"/>
        <v>0</v>
      </c>
      <c r="AQ90" s="29">
        <f t="shared" si="87"/>
        <v>0</v>
      </c>
      <c r="AR90" s="29">
        <f t="shared" si="87"/>
        <v>0</v>
      </c>
      <c r="AS90" s="29">
        <f t="shared" si="87"/>
        <v>0</v>
      </c>
      <c r="AT90" s="29">
        <f t="shared" si="87"/>
        <v>0</v>
      </c>
      <c r="AU90" s="29">
        <f t="shared" si="87"/>
        <v>0</v>
      </c>
      <c r="AV90" s="29">
        <f t="shared" si="87"/>
        <v>0</v>
      </c>
      <c r="AW90" s="29">
        <f t="shared" si="87"/>
        <v>0</v>
      </c>
      <c r="AX90" s="29">
        <f t="shared" si="87"/>
        <v>0</v>
      </c>
      <c r="AY90" s="29">
        <f t="shared" si="87"/>
        <v>0</v>
      </c>
      <c r="AZ90" s="29">
        <f t="shared" si="87"/>
        <v>0</v>
      </c>
      <c r="BA90" s="29">
        <f t="shared" si="87"/>
        <v>0</v>
      </c>
      <c r="BB90" s="29">
        <f t="shared" si="87"/>
        <v>0</v>
      </c>
      <c r="BC90" s="29">
        <f t="shared" si="87"/>
        <v>0</v>
      </c>
      <c r="BD90" s="29">
        <f t="shared" si="87"/>
        <v>0</v>
      </c>
      <c r="BE90" s="29">
        <f t="shared" si="87"/>
        <v>0</v>
      </c>
      <c r="BF90" s="29">
        <f t="shared" si="87"/>
        <v>0</v>
      </c>
      <c r="BG90" s="29">
        <f t="shared" si="87"/>
        <v>0</v>
      </c>
      <c r="BH90" s="29">
        <f t="shared" si="87"/>
        <v>0</v>
      </c>
      <c r="BI90" s="29">
        <f t="shared" si="87"/>
        <v>0</v>
      </c>
      <c r="BJ90" s="29">
        <f t="shared" si="87"/>
        <v>0</v>
      </c>
      <c r="BK90" s="29">
        <f t="shared" si="87"/>
        <v>0</v>
      </c>
      <c r="BL90" s="29">
        <f t="shared" si="87"/>
        <v>0</v>
      </c>
      <c r="BM90" s="29">
        <f t="shared" si="87"/>
        <v>0</v>
      </c>
      <c r="BN90" s="29">
        <f t="shared" si="87"/>
        <v>0</v>
      </c>
      <c r="BO90" s="29">
        <f t="shared" si="87"/>
        <v>0</v>
      </c>
      <c r="BP90" s="29">
        <f t="shared" si="87"/>
        <v>0</v>
      </c>
      <c r="BQ90" s="29">
        <f t="shared" ref="BQ90:CV90" si="88">SUM(BQ91)</f>
        <v>0</v>
      </c>
      <c r="BR90" s="29">
        <f t="shared" si="88"/>
        <v>0</v>
      </c>
      <c r="BS90" s="29">
        <f t="shared" si="88"/>
        <v>0</v>
      </c>
      <c r="BT90" s="29">
        <f t="shared" si="88"/>
        <v>0</v>
      </c>
      <c r="BU90" s="29">
        <f t="shared" si="88"/>
        <v>0</v>
      </c>
      <c r="BV90" s="29">
        <f t="shared" si="88"/>
        <v>0</v>
      </c>
      <c r="BW90" s="29">
        <f t="shared" si="88"/>
        <v>0</v>
      </c>
      <c r="BX90" s="29">
        <f t="shared" si="88"/>
        <v>0</v>
      </c>
      <c r="BY90" s="29">
        <f t="shared" si="88"/>
        <v>0</v>
      </c>
      <c r="BZ90" s="29">
        <f t="shared" si="88"/>
        <v>0</v>
      </c>
      <c r="CA90" s="29">
        <f t="shared" si="88"/>
        <v>0</v>
      </c>
      <c r="CB90" s="29">
        <f t="shared" si="88"/>
        <v>0</v>
      </c>
      <c r="CC90" s="29">
        <f t="shared" si="88"/>
        <v>0</v>
      </c>
      <c r="CD90" s="29">
        <f t="shared" si="88"/>
        <v>0</v>
      </c>
      <c r="CE90" s="29">
        <f t="shared" si="88"/>
        <v>0</v>
      </c>
      <c r="CF90" s="29">
        <f t="shared" si="88"/>
        <v>0</v>
      </c>
      <c r="CG90" s="29">
        <f t="shared" si="88"/>
        <v>0</v>
      </c>
      <c r="CH90" s="29">
        <f t="shared" si="88"/>
        <v>0</v>
      </c>
      <c r="CI90" s="29">
        <f t="shared" si="88"/>
        <v>0</v>
      </c>
      <c r="CJ90" s="29">
        <f t="shared" si="88"/>
        <v>0</v>
      </c>
      <c r="CK90" s="29">
        <f t="shared" si="88"/>
        <v>0</v>
      </c>
      <c r="CL90" s="29">
        <f t="shared" si="88"/>
        <v>0</v>
      </c>
      <c r="CM90" s="29">
        <f t="shared" si="88"/>
        <v>0</v>
      </c>
      <c r="CN90" s="29">
        <f t="shared" si="88"/>
        <v>0</v>
      </c>
      <c r="CO90" s="29">
        <f t="shared" si="88"/>
        <v>0</v>
      </c>
      <c r="CP90" s="29">
        <f t="shared" si="88"/>
        <v>0</v>
      </c>
      <c r="CQ90" s="29">
        <f t="shared" si="88"/>
        <v>0</v>
      </c>
      <c r="CR90" s="29">
        <f t="shared" si="88"/>
        <v>0</v>
      </c>
      <c r="CS90" s="29">
        <f t="shared" si="88"/>
        <v>0</v>
      </c>
      <c r="CT90" s="29">
        <f t="shared" si="88"/>
        <v>0</v>
      </c>
      <c r="CU90" s="29">
        <f t="shared" si="88"/>
        <v>0</v>
      </c>
      <c r="CV90" s="29">
        <f t="shared" si="88"/>
        <v>0</v>
      </c>
      <c r="CW90" s="29">
        <f t="shared" ref="CW90:EB90" si="89">SUM(CW91)</f>
        <v>0</v>
      </c>
      <c r="CX90" s="29">
        <f t="shared" si="89"/>
        <v>0</v>
      </c>
      <c r="CY90" s="29">
        <f t="shared" si="89"/>
        <v>0</v>
      </c>
      <c r="CZ90" s="29">
        <f t="shared" si="89"/>
        <v>0</v>
      </c>
      <c r="DA90" s="29">
        <f t="shared" si="89"/>
        <v>0</v>
      </c>
      <c r="DB90" s="29">
        <f t="shared" si="89"/>
        <v>0</v>
      </c>
      <c r="DC90" s="29">
        <f t="shared" si="89"/>
        <v>0</v>
      </c>
      <c r="DD90" s="29">
        <f t="shared" si="89"/>
        <v>0</v>
      </c>
      <c r="DE90" s="29">
        <f t="shared" si="89"/>
        <v>0</v>
      </c>
      <c r="DF90" s="14"/>
      <c r="DG90" s="14"/>
      <c r="DH90" s="14"/>
    </row>
    <row r="91" spans="1:112" ht="12.95" hidden="1" customHeight="1" x14ac:dyDescent="0.2">
      <c r="A91" s="22" t="s">
        <v>6</v>
      </c>
      <c r="B91" s="26" t="s">
        <v>5</v>
      </c>
      <c r="C91" s="28">
        <v>0</v>
      </c>
      <c r="D91" s="19">
        <f>SUM(E91:DE91)</f>
        <v>0</v>
      </c>
      <c r="E91" s="19"/>
      <c r="F91" s="19">
        <v>0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>
        <v>0</v>
      </c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4"/>
      <c r="DG91" s="14"/>
      <c r="DH91" s="14"/>
    </row>
    <row r="92" spans="1:112" ht="12.95" hidden="1" customHeight="1" x14ac:dyDescent="0.2">
      <c r="A92" s="25"/>
      <c r="B92" s="26" t="s">
        <v>4</v>
      </c>
      <c r="C92" s="20">
        <v>0</v>
      </c>
      <c r="D92" s="19">
        <f>SUM(E92:DE92)</f>
        <v>0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4"/>
      <c r="DG92" s="14"/>
      <c r="DH92" s="14"/>
    </row>
    <row r="93" spans="1:112" ht="12.95" hidden="1" customHeight="1" x14ac:dyDescent="0.2">
      <c r="A93" s="25"/>
      <c r="B93" s="27" t="s">
        <v>2</v>
      </c>
      <c r="C93" s="23">
        <f t="shared" ref="C93:AH93" si="90">SUM(C94)</f>
        <v>8019031000</v>
      </c>
      <c r="D93" s="23">
        <f t="shared" si="90"/>
        <v>8184108777</v>
      </c>
      <c r="E93" s="23">
        <f t="shared" si="90"/>
        <v>0</v>
      </c>
      <c r="F93" s="23">
        <f t="shared" si="90"/>
        <v>0</v>
      </c>
      <c r="G93" s="23">
        <f t="shared" si="90"/>
        <v>0</v>
      </c>
      <c r="H93" s="23">
        <f t="shared" si="90"/>
        <v>0</v>
      </c>
      <c r="I93" s="23">
        <f t="shared" si="90"/>
        <v>0</v>
      </c>
      <c r="J93" s="23">
        <f t="shared" si="90"/>
        <v>0</v>
      </c>
      <c r="K93" s="23">
        <f t="shared" si="90"/>
        <v>0</v>
      </c>
      <c r="L93" s="23">
        <f t="shared" si="90"/>
        <v>0</v>
      </c>
      <c r="M93" s="23">
        <f t="shared" si="90"/>
        <v>0</v>
      </c>
      <c r="N93" s="23">
        <f t="shared" si="90"/>
        <v>0</v>
      </c>
      <c r="O93" s="23">
        <f t="shared" si="90"/>
        <v>0</v>
      </c>
      <c r="P93" s="23">
        <f t="shared" si="90"/>
        <v>0</v>
      </c>
      <c r="Q93" s="23">
        <f t="shared" si="90"/>
        <v>0</v>
      </c>
      <c r="R93" s="23">
        <f t="shared" si="90"/>
        <v>0</v>
      </c>
      <c r="S93" s="23">
        <f t="shared" si="90"/>
        <v>0</v>
      </c>
      <c r="T93" s="23">
        <f t="shared" si="90"/>
        <v>0</v>
      </c>
      <c r="U93" s="23">
        <f t="shared" si="90"/>
        <v>0</v>
      </c>
      <c r="V93" s="23">
        <f t="shared" si="90"/>
        <v>0</v>
      </c>
      <c r="W93" s="23">
        <f t="shared" si="90"/>
        <v>0</v>
      </c>
      <c r="X93" s="23">
        <f t="shared" si="90"/>
        <v>0</v>
      </c>
      <c r="Y93" s="23">
        <f t="shared" si="90"/>
        <v>0</v>
      </c>
      <c r="Z93" s="23">
        <f t="shared" si="90"/>
        <v>0</v>
      </c>
      <c r="AA93" s="23">
        <f t="shared" si="90"/>
        <v>0</v>
      </c>
      <c r="AB93" s="23">
        <f t="shared" si="90"/>
        <v>0</v>
      </c>
      <c r="AC93" s="23">
        <f t="shared" si="90"/>
        <v>0</v>
      </c>
      <c r="AD93" s="23">
        <f t="shared" si="90"/>
        <v>0</v>
      </c>
      <c r="AE93" s="23">
        <f t="shared" si="90"/>
        <v>0</v>
      </c>
      <c r="AF93" s="23">
        <f t="shared" si="90"/>
        <v>8184108777</v>
      </c>
      <c r="AG93" s="23">
        <f t="shared" si="90"/>
        <v>0</v>
      </c>
      <c r="AH93" s="23">
        <f t="shared" si="90"/>
        <v>0</v>
      </c>
      <c r="AI93" s="23">
        <f t="shared" ref="AI93:BN93" si="91">SUM(AI94)</f>
        <v>0</v>
      </c>
      <c r="AJ93" s="23">
        <f t="shared" si="91"/>
        <v>0</v>
      </c>
      <c r="AK93" s="23">
        <f t="shared" si="91"/>
        <v>0</v>
      </c>
      <c r="AL93" s="23">
        <f t="shared" si="91"/>
        <v>0</v>
      </c>
      <c r="AM93" s="23">
        <f t="shared" si="91"/>
        <v>0</v>
      </c>
      <c r="AN93" s="23">
        <f t="shared" si="91"/>
        <v>0</v>
      </c>
      <c r="AO93" s="23">
        <f t="shared" si="91"/>
        <v>0</v>
      </c>
      <c r="AP93" s="23">
        <f t="shared" si="91"/>
        <v>0</v>
      </c>
      <c r="AQ93" s="23">
        <f t="shared" si="91"/>
        <v>0</v>
      </c>
      <c r="AR93" s="23">
        <f t="shared" si="91"/>
        <v>0</v>
      </c>
      <c r="AS93" s="23">
        <f t="shared" si="91"/>
        <v>0</v>
      </c>
      <c r="AT93" s="23">
        <f t="shared" si="91"/>
        <v>0</v>
      </c>
      <c r="AU93" s="23">
        <f t="shared" si="91"/>
        <v>0</v>
      </c>
      <c r="AV93" s="23">
        <f t="shared" si="91"/>
        <v>0</v>
      </c>
      <c r="AW93" s="23">
        <f t="shared" si="91"/>
        <v>0</v>
      </c>
      <c r="AX93" s="23">
        <f t="shared" si="91"/>
        <v>0</v>
      </c>
      <c r="AY93" s="23">
        <f t="shared" si="91"/>
        <v>0</v>
      </c>
      <c r="AZ93" s="23">
        <f t="shared" si="91"/>
        <v>0</v>
      </c>
      <c r="BA93" s="23">
        <f t="shared" si="91"/>
        <v>0</v>
      </c>
      <c r="BB93" s="23">
        <f t="shared" si="91"/>
        <v>0</v>
      </c>
      <c r="BC93" s="23">
        <f t="shared" si="91"/>
        <v>0</v>
      </c>
      <c r="BD93" s="23">
        <f t="shared" si="91"/>
        <v>0</v>
      </c>
      <c r="BE93" s="23">
        <f t="shared" si="91"/>
        <v>0</v>
      </c>
      <c r="BF93" s="23">
        <f t="shared" si="91"/>
        <v>0</v>
      </c>
      <c r="BG93" s="23">
        <f t="shared" si="91"/>
        <v>0</v>
      </c>
      <c r="BH93" s="23">
        <f t="shared" si="91"/>
        <v>0</v>
      </c>
      <c r="BI93" s="23">
        <f t="shared" si="91"/>
        <v>0</v>
      </c>
      <c r="BJ93" s="23">
        <f t="shared" si="91"/>
        <v>0</v>
      </c>
      <c r="BK93" s="23">
        <f t="shared" si="91"/>
        <v>0</v>
      </c>
      <c r="BL93" s="23">
        <f t="shared" si="91"/>
        <v>0</v>
      </c>
      <c r="BM93" s="23">
        <f t="shared" si="91"/>
        <v>0</v>
      </c>
      <c r="BN93" s="23">
        <f t="shared" si="91"/>
        <v>0</v>
      </c>
      <c r="BO93" s="23">
        <f t="shared" ref="BO93:CT93" si="92">SUM(BO94)</f>
        <v>0</v>
      </c>
      <c r="BP93" s="23">
        <f t="shared" si="92"/>
        <v>0</v>
      </c>
      <c r="BQ93" s="23">
        <f t="shared" si="92"/>
        <v>0</v>
      </c>
      <c r="BR93" s="23">
        <f t="shared" si="92"/>
        <v>0</v>
      </c>
      <c r="BS93" s="23">
        <f t="shared" si="92"/>
        <v>0</v>
      </c>
      <c r="BT93" s="23">
        <f t="shared" si="92"/>
        <v>0</v>
      </c>
      <c r="BU93" s="23">
        <f t="shared" si="92"/>
        <v>0</v>
      </c>
      <c r="BV93" s="23">
        <f t="shared" si="92"/>
        <v>0</v>
      </c>
      <c r="BW93" s="23">
        <f t="shared" si="92"/>
        <v>0</v>
      </c>
      <c r="BX93" s="23">
        <f t="shared" si="92"/>
        <v>0</v>
      </c>
      <c r="BY93" s="23">
        <f t="shared" si="92"/>
        <v>0</v>
      </c>
      <c r="BZ93" s="23">
        <f t="shared" si="92"/>
        <v>0</v>
      </c>
      <c r="CA93" s="23">
        <f t="shared" si="92"/>
        <v>0</v>
      </c>
      <c r="CB93" s="23">
        <f t="shared" si="92"/>
        <v>0</v>
      </c>
      <c r="CC93" s="23">
        <f t="shared" si="92"/>
        <v>0</v>
      </c>
      <c r="CD93" s="23">
        <f t="shared" si="92"/>
        <v>0</v>
      </c>
      <c r="CE93" s="23">
        <f t="shared" si="92"/>
        <v>0</v>
      </c>
      <c r="CF93" s="23">
        <f t="shared" si="92"/>
        <v>0</v>
      </c>
      <c r="CG93" s="23">
        <f t="shared" si="92"/>
        <v>0</v>
      </c>
      <c r="CH93" s="23">
        <f t="shared" si="92"/>
        <v>0</v>
      </c>
      <c r="CI93" s="23">
        <f t="shared" si="92"/>
        <v>0</v>
      </c>
      <c r="CJ93" s="23">
        <f t="shared" si="92"/>
        <v>0</v>
      </c>
      <c r="CK93" s="23">
        <f t="shared" si="92"/>
        <v>0</v>
      </c>
      <c r="CL93" s="23">
        <f t="shared" si="92"/>
        <v>0</v>
      </c>
      <c r="CM93" s="23">
        <f t="shared" si="92"/>
        <v>0</v>
      </c>
      <c r="CN93" s="23">
        <f t="shared" si="92"/>
        <v>0</v>
      </c>
      <c r="CO93" s="23">
        <f t="shared" si="92"/>
        <v>0</v>
      </c>
      <c r="CP93" s="23">
        <f t="shared" si="92"/>
        <v>0</v>
      </c>
      <c r="CQ93" s="23">
        <f t="shared" si="92"/>
        <v>0</v>
      </c>
      <c r="CR93" s="23">
        <f t="shared" si="92"/>
        <v>0</v>
      </c>
      <c r="CS93" s="23">
        <f t="shared" si="92"/>
        <v>0</v>
      </c>
      <c r="CT93" s="23">
        <f t="shared" si="92"/>
        <v>0</v>
      </c>
      <c r="CU93" s="23">
        <f t="shared" ref="CU93:DZ93" si="93">SUM(CU94)</f>
        <v>0</v>
      </c>
      <c r="CV93" s="23">
        <f t="shared" si="93"/>
        <v>0</v>
      </c>
      <c r="CW93" s="23">
        <f t="shared" si="93"/>
        <v>0</v>
      </c>
      <c r="CX93" s="23">
        <f t="shared" si="93"/>
        <v>0</v>
      </c>
      <c r="CY93" s="23">
        <f t="shared" si="93"/>
        <v>0</v>
      </c>
      <c r="CZ93" s="23">
        <f t="shared" si="93"/>
        <v>0</v>
      </c>
      <c r="DA93" s="23">
        <f t="shared" si="93"/>
        <v>0</v>
      </c>
      <c r="DB93" s="23">
        <f t="shared" si="93"/>
        <v>0</v>
      </c>
      <c r="DC93" s="23">
        <f t="shared" si="93"/>
        <v>0</v>
      </c>
      <c r="DD93" s="23">
        <f t="shared" si="93"/>
        <v>0</v>
      </c>
      <c r="DE93" s="23">
        <f t="shared" si="93"/>
        <v>0</v>
      </c>
      <c r="DF93" s="14"/>
      <c r="DG93" s="14"/>
      <c r="DH93" s="14"/>
    </row>
    <row r="94" spans="1:112" ht="12.95" hidden="1" customHeight="1" x14ac:dyDescent="0.2">
      <c r="A94" s="22" t="s">
        <v>3</v>
      </c>
      <c r="B94" s="26" t="s">
        <v>2</v>
      </c>
      <c r="C94" s="20">
        <v>8019031000</v>
      </c>
      <c r="D94" s="19">
        <f>SUM(E94:DE94)</f>
        <v>8184108777</v>
      </c>
      <c r="E94" s="18"/>
      <c r="F94" s="18">
        <v>0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>
        <v>8184108777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4"/>
      <c r="DG94" s="14"/>
      <c r="DH94" s="14"/>
    </row>
    <row r="95" spans="1:112" ht="12.95" hidden="1" customHeight="1" x14ac:dyDescent="0.2">
      <c r="A95" s="25"/>
      <c r="B95" s="24" t="s">
        <v>0</v>
      </c>
      <c r="C95" s="23">
        <f t="shared" ref="C95:AH95" si="94">C96</f>
        <v>17918751423</v>
      </c>
      <c r="D95" s="23">
        <f t="shared" si="94"/>
        <v>16112383743</v>
      </c>
      <c r="E95" s="23">
        <f t="shared" si="94"/>
        <v>16112383743</v>
      </c>
      <c r="F95" s="23">
        <f t="shared" si="94"/>
        <v>0</v>
      </c>
      <c r="G95" s="23">
        <f t="shared" si="94"/>
        <v>0</v>
      </c>
      <c r="H95" s="23">
        <f t="shared" si="94"/>
        <v>0</v>
      </c>
      <c r="I95" s="23">
        <f t="shared" si="94"/>
        <v>0</v>
      </c>
      <c r="J95" s="23">
        <f t="shared" si="94"/>
        <v>0</v>
      </c>
      <c r="K95" s="23">
        <f t="shared" si="94"/>
        <v>0</v>
      </c>
      <c r="L95" s="23">
        <f t="shared" si="94"/>
        <v>0</v>
      </c>
      <c r="M95" s="23">
        <f t="shared" si="94"/>
        <v>0</v>
      </c>
      <c r="N95" s="23">
        <f t="shared" si="94"/>
        <v>0</v>
      </c>
      <c r="O95" s="23">
        <f t="shared" si="94"/>
        <v>0</v>
      </c>
      <c r="P95" s="23">
        <f t="shared" si="94"/>
        <v>0</v>
      </c>
      <c r="Q95" s="23">
        <f t="shared" si="94"/>
        <v>0</v>
      </c>
      <c r="R95" s="23">
        <f t="shared" si="94"/>
        <v>0</v>
      </c>
      <c r="S95" s="23">
        <f t="shared" si="94"/>
        <v>0</v>
      </c>
      <c r="T95" s="23">
        <f t="shared" si="94"/>
        <v>0</v>
      </c>
      <c r="U95" s="23">
        <f t="shared" si="94"/>
        <v>0</v>
      </c>
      <c r="V95" s="23">
        <f t="shared" si="94"/>
        <v>0</v>
      </c>
      <c r="W95" s="23">
        <f t="shared" si="94"/>
        <v>0</v>
      </c>
      <c r="X95" s="23">
        <f t="shared" si="94"/>
        <v>0</v>
      </c>
      <c r="Y95" s="23">
        <f t="shared" si="94"/>
        <v>0</v>
      </c>
      <c r="Z95" s="23">
        <f t="shared" si="94"/>
        <v>0</v>
      </c>
      <c r="AA95" s="23">
        <f t="shared" si="94"/>
        <v>0</v>
      </c>
      <c r="AB95" s="23">
        <f t="shared" si="94"/>
        <v>0</v>
      </c>
      <c r="AC95" s="23">
        <f t="shared" si="94"/>
        <v>0</v>
      </c>
      <c r="AD95" s="23">
        <f t="shared" si="94"/>
        <v>0</v>
      </c>
      <c r="AE95" s="23">
        <f t="shared" si="94"/>
        <v>0</v>
      </c>
      <c r="AF95" s="23">
        <f t="shared" si="94"/>
        <v>0</v>
      </c>
      <c r="AG95" s="23">
        <f t="shared" si="94"/>
        <v>0</v>
      </c>
      <c r="AH95" s="23">
        <f t="shared" si="94"/>
        <v>0</v>
      </c>
      <c r="AI95" s="23">
        <f t="shared" ref="AI95:BN95" si="95">AI96</f>
        <v>0</v>
      </c>
      <c r="AJ95" s="23">
        <f t="shared" si="95"/>
        <v>0</v>
      </c>
      <c r="AK95" s="23">
        <f t="shared" si="95"/>
        <v>0</v>
      </c>
      <c r="AL95" s="23">
        <f t="shared" si="95"/>
        <v>0</v>
      </c>
      <c r="AM95" s="23">
        <f t="shared" si="95"/>
        <v>0</v>
      </c>
      <c r="AN95" s="23">
        <f t="shared" si="95"/>
        <v>0</v>
      </c>
      <c r="AO95" s="23">
        <f t="shared" si="95"/>
        <v>0</v>
      </c>
      <c r="AP95" s="23">
        <f t="shared" si="95"/>
        <v>0</v>
      </c>
      <c r="AQ95" s="23">
        <f t="shared" si="95"/>
        <v>0</v>
      </c>
      <c r="AR95" s="23">
        <f t="shared" si="95"/>
        <v>0</v>
      </c>
      <c r="AS95" s="23">
        <f t="shared" si="95"/>
        <v>0</v>
      </c>
      <c r="AT95" s="23">
        <f t="shared" si="95"/>
        <v>0</v>
      </c>
      <c r="AU95" s="23">
        <f t="shared" si="95"/>
        <v>0</v>
      </c>
      <c r="AV95" s="23">
        <f t="shared" si="95"/>
        <v>0</v>
      </c>
      <c r="AW95" s="23">
        <f t="shared" si="95"/>
        <v>0</v>
      </c>
      <c r="AX95" s="23">
        <f t="shared" si="95"/>
        <v>0</v>
      </c>
      <c r="AY95" s="23">
        <f t="shared" si="95"/>
        <v>0</v>
      </c>
      <c r="AZ95" s="23">
        <f t="shared" si="95"/>
        <v>0</v>
      </c>
      <c r="BA95" s="23">
        <f t="shared" si="95"/>
        <v>0</v>
      </c>
      <c r="BB95" s="23">
        <f t="shared" si="95"/>
        <v>0</v>
      </c>
      <c r="BC95" s="23">
        <f t="shared" si="95"/>
        <v>0</v>
      </c>
      <c r="BD95" s="23">
        <f t="shared" si="95"/>
        <v>0</v>
      </c>
      <c r="BE95" s="23">
        <f t="shared" si="95"/>
        <v>0</v>
      </c>
      <c r="BF95" s="23">
        <f t="shared" si="95"/>
        <v>0</v>
      </c>
      <c r="BG95" s="23">
        <f t="shared" si="95"/>
        <v>0</v>
      </c>
      <c r="BH95" s="23">
        <f t="shared" si="95"/>
        <v>0</v>
      </c>
      <c r="BI95" s="23">
        <f t="shared" si="95"/>
        <v>0</v>
      </c>
      <c r="BJ95" s="23">
        <f t="shared" si="95"/>
        <v>0</v>
      </c>
      <c r="BK95" s="23">
        <f t="shared" si="95"/>
        <v>0</v>
      </c>
      <c r="BL95" s="23">
        <f t="shared" si="95"/>
        <v>0</v>
      </c>
      <c r="BM95" s="23">
        <f t="shared" si="95"/>
        <v>0</v>
      </c>
      <c r="BN95" s="23">
        <f t="shared" si="95"/>
        <v>0</v>
      </c>
      <c r="BO95" s="23">
        <f t="shared" ref="BO95:CT95" si="96">BO96</f>
        <v>0</v>
      </c>
      <c r="BP95" s="23">
        <f t="shared" si="96"/>
        <v>0</v>
      </c>
      <c r="BQ95" s="23">
        <f t="shared" si="96"/>
        <v>0</v>
      </c>
      <c r="BR95" s="23">
        <f t="shared" si="96"/>
        <v>0</v>
      </c>
      <c r="BS95" s="23">
        <f t="shared" si="96"/>
        <v>0</v>
      </c>
      <c r="BT95" s="23">
        <f t="shared" si="96"/>
        <v>0</v>
      </c>
      <c r="BU95" s="23">
        <f t="shared" si="96"/>
        <v>0</v>
      </c>
      <c r="BV95" s="23">
        <f t="shared" si="96"/>
        <v>0</v>
      </c>
      <c r="BW95" s="23">
        <f t="shared" si="96"/>
        <v>0</v>
      </c>
      <c r="BX95" s="23">
        <f t="shared" si="96"/>
        <v>0</v>
      </c>
      <c r="BY95" s="23">
        <f t="shared" si="96"/>
        <v>0</v>
      </c>
      <c r="BZ95" s="23">
        <f t="shared" si="96"/>
        <v>0</v>
      </c>
      <c r="CA95" s="23">
        <f t="shared" si="96"/>
        <v>0</v>
      </c>
      <c r="CB95" s="23">
        <f t="shared" si="96"/>
        <v>0</v>
      </c>
      <c r="CC95" s="23">
        <f t="shared" si="96"/>
        <v>0</v>
      </c>
      <c r="CD95" s="23">
        <f t="shared" si="96"/>
        <v>0</v>
      </c>
      <c r="CE95" s="23">
        <f t="shared" si="96"/>
        <v>0</v>
      </c>
      <c r="CF95" s="23">
        <f t="shared" si="96"/>
        <v>0</v>
      </c>
      <c r="CG95" s="23">
        <f t="shared" si="96"/>
        <v>0</v>
      </c>
      <c r="CH95" s="23">
        <f t="shared" si="96"/>
        <v>0</v>
      </c>
      <c r="CI95" s="23">
        <f t="shared" si="96"/>
        <v>0</v>
      </c>
      <c r="CJ95" s="23">
        <f t="shared" si="96"/>
        <v>0</v>
      </c>
      <c r="CK95" s="23">
        <f t="shared" si="96"/>
        <v>0</v>
      </c>
      <c r="CL95" s="23">
        <f t="shared" si="96"/>
        <v>0</v>
      </c>
      <c r="CM95" s="23">
        <f t="shared" si="96"/>
        <v>0</v>
      </c>
      <c r="CN95" s="23">
        <f t="shared" si="96"/>
        <v>0</v>
      </c>
      <c r="CO95" s="23">
        <f t="shared" si="96"/>
        <v>0</v>
      </c>
      <c r="CP95" s="23">
        <f t="shared" si="96"/>
        <v>0</v>
      </c>
      <c r="CQ95" s="23">
        <f t="shared" si="96"/>
        <v>0</v>
      </c>
      <c r="CR95" s="23">
        <f t="shared" si="96"/>
        <v>0</v>
      </c>
      <c r="CS95" s="23">
        <f t="shared" si="96"/>
        <v>0</v>
      </c>
      <c r="CT95" s="23">
        <f t="shared" si="96"/>
        <v>0</v>
      </c>
      <c r="CU95" s="23">
        <f t="shared" ref="CU95:DZ95" si="97">CU96</f>
        <v>0</v>
      </c>
      <c r="CV95" s="23">
        <f t="shared" si="97"/>
        <v>0</v>
      </c>
      <c r="CW95" s="23">
        <f t="shared" si="97"/>
        <v>0</v>
      </c>
      <c r="CX95" s="23">
        <f t="shared" si="97"/>
        <v>0</v>
      </c>
      <c r="CY95" s="23">
        <f t="shared" si="97"/>
        <v>0</v>
      </c>
      <c r="CZ95" s="23">
        <f t="shared" si="97"/>
        <v>0</v>
      </c>
      <c r="DA95" s="23">
        <f t="shared" si="97"/>
        <v>0</v>
      </c>
      <c r="DB95" s="23">
        <f t="shared" si="97"/>
        <v>0</v>
      </c>
      <c r="DC95" s="23">
        <f t="shared" si="97"/>
        <v>0</v>
      </c>
      <c r="DD95" s="23">
        <f t="shared" si="97"/>
        <v>0</v>
      </c>
      <c r="DE95" s="23">
        <f t="shared" si="97"/>
        <v>0</v>
      </c>
      <c r="DF95" s="14"/>
      <c r="DG95" s="14"/>
      <c r="DH95" s="14"/>
    </row>
    <row r="96" spans="1:112" ht="12.95" hidden="1" customHeight="1" x14ac:dyDescent="0.2">
      <c r="A96" s="22" t="s">
        <v>1</v>
      </c>
      <c r="B96" s="21" t="s">
        <v>0</v>
      </c>
      <c r="C96" s="20">
        <v>17918751423</v>
      </c>
      <c r="D96" s="19">
        <f>SUM(E96:DE96)</f>
        <v>16112383743</v>
      </c>
      <c r="E96" s="18">
        <v>16112383743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4"/>
      <c r="DG96" s="14"/>
      <c r="DH96" s="14"/>
    </row>
    <row r="97" spans="1:112" ht="12.95" hidden="1" customHeight="1" x14ac:dyDescent="0.2">
      <c r="A97" s="17"/>
      <c r="B97" s="17"/>
      <c r="C97" s="16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4"/>
      <c r="DG97" s="14"/>
      <c r="DH97" s="14"/>
    </row>
    <row r="99" spans="1:112" x14ac:dyDescent="0.2">
      <c r="A99" s="3"/>
      <c r="B99" s="3"/>
      <c r="AF99" s="11"/>
    </row>
    <row r="100" spans="1:112" x14ac:dyDescent="0.2">
      <c r="A100" s="3"/>
      <c r="B100" s="3"/>
      <c r="Q100" s="11">
        <f>SUM(F45:AE45)</f>
        <v>7942370412</v>
      </c>
      <c r="R100" s="11">
        <f>SUM(BO45:CH45)</f>
        <v>355044500</v>
      </c>
      <c r="AG100" s="13"/>
    </row>
    <row r="101" spans="1:112" x14ac:dyDescent="0.2">
      <c r="A101" s="3"/>
      <c r="B101" s="3"/>
      <c r="AF101" s="8"/>
    </row>
    <row r="102" spans="1:112" ht="15" x14ac:dyDescent="0.25">
      <c r="A102" s="3"/>
      <c r="B102" s="3"/>
      <c r="C102" s="4"/>
      <c r="D102" s="7"/>
      <c r="E102" s="12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>
        <f>SUM(F46:AE46)</f>
        <v>10961481595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10"/>
    </row>
    <row r="103" spans="1:112" ht="15" x14ac:dyDescent="0.25">
      <c r="A103" s="3"/>
      <c r="B103" s="3"/>
      <c r="C103" s="4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SUM(BO46:CH46)</f>
        <v>828692000</v>
      </c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112" ht="15" x14ac:dyDescent="0.25">
      <c r="A104" s="3"/>
      <c r="B104" s="3"/>
      <c r="C104" s="4"/>
      <c r="D104" s="7"/>
      <c r="E104" s="7"/>
      <c r="AT104" s="11"/>
    </row>
    <row r="105" spans="1:112" ht="15" x14ac:dyDescent="0.25">
      <c r="A105" s="3"/>
      <c r="B105" s="3"/>
      <c r="C105" s="4"/>
      <c r="D105" s="7"/>
      <c r="E105" s="7"/>
    </row>
    <row r="106" spans="1:112" ht="15" x14ac:dyDescent="0.25">
      <c r="A106" s="3"/>
      <c r="B106" s="3"/>
      <c r="C106" s="4"/>
      <c r="D106" s="7"/>
      <c r="E106" s="7"/>
      <c r="AT106" s="7">
        <v>128803788348</v>
      </c>
    </row>
    <row r="107" spans="1:112" ht="15" x14ac:dyDescent="0.25">
      <c r="A107" s="3"/>
      <c r="B107" s="3"/>
      <c r="C107" s="4"/>
      <c r="D107" s="7"/>
      <c r="E107" s="7"/>
    </row>
    <row r="108" spans="1:112" ht="15" x14ac:dyDescent="0.25">
      <c r="A108" s="3"/>
      <c r="B108" s="3"/>
      <c r="C108" s="4"/>
      <c r="D108" s="10"/>
      <c r="E108" s="7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112" ht="15" x14ac:dyDescent="0.25">
      <c r="A109" s="3"/>
      <c r="B109" s="3"/>
      <c r="C109" s="4"/>
      <c r="D109" s="7"/>
      <c r="E109" s="7"/>
    </row>
    <row r="110" spans="1:112" ht="15" x14ac:dyDescent="0.25">
      <c r="A110" s="3"/>
      <c r="B110" s="3"/>
      <c r="C110" s="4"/>
      <c r="D110" s="7"/>
      <c r="E110" s="7"/>
    </row>
    <row r="111" spans="1:112" ht="15" x14ac:dyDescent="0.25">
      <c r="A111" s="3"/>
      <c r="B111" s="3"/>
      <c r="C111" s="4"/>
      <c r="D111" s="7"/>
      <c r="E111" s="7"/>
    </row>
    <row r="112" spans="1:112" ht="15" x14ac:dyDescent="0.25">
      <c r="A112" s="3"/>
      <c r="B112" s="3"/>
      <c r="C112" s="4"/>
      <c r="D112" s="7"/>
      <c r="E112" s="7"/>
    </row>
    <row r="113" spans="1:32" ht="15" x14ac:dyDescent="0.25">
      <c r="A113" s="3"/>
      <c r="B113" s="3"/>
      <c r="C113" s="4"/>
      <c r="D113" s="7"/>
      <c r="E113" s="7"/>
    </row>
    <row r="114" spans="1:32" ht="15" x14ac:dyDescent="0.25">
      <c r="A114" s="3"/>
      <c r="B114" s="3"/>
      <c r="C114" s="4"/>
      <c r="D114" s="7"/>
      <c r="E114" s="7"/>
      <c r="AF114" s="9"/>
    </row>
    <row r="115" spans="1:32" ht="15" x14ac:dyDescent="0.25">
      <c r="A115" s="3"/>
      <c r="B115" s="3"/>
      <c r="C115" s="4"/>
      <c r="D115" s="7"/>
      <c r="E115" s="7"/>
    </row>
    <row r="116" spans="1:32" ht="15" x14ac:dyDescent="0.25">
      <c r="A116" s="3"/>
      <c r="B116" s="3"/>
      <c r="C116" s="4"/>
      <c r="D116" s="7"/>
      <c r="AF116" s="8"/>
    </row>
    <row r="117" spans="1:32" ht="15" x14ac:dyDescent="0.25">
      <c r="A117" s="3"/>
      <c r="B117" s="3"/>
      <c r="C117" s="4"/>
      <c r="D117" s="7"/>
    </row>
    <row r="118" spans="1:32" x14ac:dyDescent="0.2">
      <c r="A118" s="3"/>
      <c r="B118" s="3"/>
      <c r="C118" s="6"/>
      <c r="AF118" s="5"/>
    </row>
    <row r="119" spans="1:32" ht="15" x14ac:dyDescent="0.25">
      <c r="A119" s="3"/>
      <c r="B119" s="3"/>
      <c r="C119" s="4"/>
    </row>
    <row r="120" spans="1:32" ht="15" x14ac:dyDescent="0.25">
      <c r="A120" s="3"/>
      <c r="B120" s="3"/>
      <c r="C120" s="4"/>
    </row>
    <row r="121" spans="1:32" x14ac:dyDescent="0.2">
      <c r="A121" s="3"/>
      <c r="B121" s="3"/>
    </row>
    <row r="122" spans="1:32" x14ac:dyDescent="0.2">
      <c r="A122" s="3"/>
      <c r="B122" s="3"/>
    </row>
    <row r="123" spans="1:32" x14ac:dyDescent="0.2">
      <c r="A123" s="3"/>
      <c r="B123" s="3"/>
    </row>
    <row r="124" spans="1:32" x14ac:dyDescent="0.2">
      <c r="A124" s="3"/>
      <c r="B124" s="3"/>
    </row>
    <row r="125" spans="1:32" x14ac:dyDescent="0.2">
      <c r="A125" s="3"/>
      <c r="B125" s="3"/>
    </row>
    <row r="126" spans="1:32" x14ac:dyDescent="0.2">
      <c r="A126" s="3"/>
      <c r="B126" s="3"/>
    </row>
    <row r="127" spans="1:32" x14ac:dyDescent="0.2">
      <c r="A127" s="3"/>
      <c r="B127" s="3"/>
    </row>
    <row r="128" spans="1:32" x14ac:dyDescent="0.2">
      <c r="A128" s="3"/>
      <c r="B128" s="3"/>
    </row>
    <row r="129" spans="1:2" s="1" customFormat="1" x14ac:dyDescent="0.2">
      <c r="A129" s="3"/>
      <c r="B129" s="3"/>
    </row>
    <row r="130" spans="1:2" s="1" customFormat="1" x14ac:dyDescent="0.2">
      <c r="A130" s="3"/>
      <c r="B130" s="3"/>
    </row>
    <row r="131" spans="1:2" s="1" customFormat="1" x14ac:dyDescent="0.2">
      <c r="A131" s="3"/>
      <c r="B131" s="3"/>
    </row>
    <row r="132" spans="1:2" s="1" customFormat="1" x14ac:dyDescent="0.2">
      <c r="A132" s="3"/>
      <c r="B132" s="3"/>
    </row>
    <row r="133" spans="1:2" s="1" customFormat="1" x14ac:dyDescent="0.2">
      <c r="A133" s="3"/>
      <c r="B133" s="3"/>
    </row>
    <row r="134" spans="1:2" s="1" customFormat="1" x14ac:dyDescent="0.2">
      <c r="A134" s="3"/>
      <c r="B134" s="3"/>
    </row>
    <row r="135" spans="1:2" s="1" customFormat="1" x14ac:dyDescent="0.2">
      <c r="A135" s="3"/>
      <c r="B135" s="3"/>
    </row>
    <row r="136" spans="1:2" s="1" customFormat="1" x14ac:dyDescent="0.2">
      <c r="A136" s="3"/>
      <c r="B136" s="3"/>
    </row>
    <row r="137" spans="1:2" s="1" customFormat="1" x14ac:dyDescent="0.2">
      <c r="A137" s="3"/>
      <c r="B137" s="3"/>
    </row>
    <row r="138" spans="1:2" s="1" customFormat="1" x14ac:dyDescent="0.2">
      <c r="A138" s="3"/>
      <c r="B138" s="3"/>
    </row>
    <row r="139" spans="1:2" s="1" customFormat="1" x14ac:dyDescent="0.2">
      <c r="A139" s="3"/>
      <c r="B139" s="3"/>
    </row>
    <row r="140" spans="1:2" s="1" customFormat="1" x14ac:dyDescent="0.2">
      <c r="A140" s="3"/>
      <c r="B140" s="3"/>
    </row>
    <row r="141" spans="1:2" s="1" customFormat="1" x14ac:dyDescent="0.2">
      <c r="A141" s="3"/>
      <c r="B141" s="3"/>
    </row>
    <row r="142" spans="1:2" s="1" customFormat="1" x14ac:dyDescent="0.2">
      <c r="A142" s="3"/>
      <c r="B142" s="3"/>
    </row>
    <row r="143" spans="1:2" s="1" customFormat="1" x14ac:dyDescent="0.2">
      <c r="A143" s="3"/>
      <c r="B143" s="3"/>
    </row>
    <row r="144" spans="1:2" s="1" customFormat="1" x14ac:dyDescent="0.2">
      <c r="A144" s="3"/>
      <c r="B144" s="3"/>
    </row>
    <row r="145" spans="1:2" s="1" customFormat="1" x14ac:dyDescent="0.2">
      <c r="A145" s="3"/>
      <c r="B145" s="3"/>
    </row>
    <row r="146" spans="1:2" s="1" customFormat="1" x14ac:dyDescent="0.2">
      <c r="A146" s="3"/>
      <c r="B146" s="3"/>
    </row>
    <row r="147" spans="1:2" s="1" customFormat="1" x14ac:dyDescent="0.2">
      <c r="A147" s="3"/>
      <c r="B147" s="3"/>
    </row>
    <row r="148" spans="1:2" s="1" customFormat="1" x14ac:dyDescent="0.2">
      <c r="A148" s="3"/>
      <c r="B148" s="3"/>
    </row>
    <row r="149" spans="1:2" s="1" customFormat="1" x14ac:dyDescent="0.2">
      <c r="A149" s="3"/>
      <c r="B149" s="3"/>
    </row>
    <row r="150" spans="1:2" s="1" customFormat="1" x14ac:dyDescent="0.2">
      <c r="A150" s="3"/>
      <c r="B150" s="3"/>
    </row>
    <row r="151" spans="1:2" s="1" customFormat="1" x14ac:dyDescent="0.2">
      <c r="A151" s="3"/>
      <c r="B151" s="3"/>
    </row>
    <row r="152" spans="1:2" s="1" customFormat="1" x14ac:dyDescent="0.2">
      <c r="A152" s="3"/>
      <c r="B152" s="3"/>
    </row>
    <row r="153" spans="1:2" s="1" customFormat="1" x14ac:dyDescent="0.2">
      <c r="A153" s="3"/>
      <c r="B153" s="3"/>
    </row>
    <row r="154" spans="1:2" s="1" customFormat="1" x14ac:dyDescent="0.2">
      <c r="A154" s="3"/>
      <c r="B154" s="3"/>
    </row>
    <row r="155" spans="1:2" s="1" customFormat="1" x14ac:dyDescent="0.2">
      <c r="A155" s="3"/>
      <c r="B155" s="3"/>
    </row>
    <row r="156" spans="1:2" s="1" customFormat="1" x14ac:dyDescent="0.2">
      <c r="A156" s="3"/>
      <c r="B156" s="3"/>
    </row>
    <row r="157" spans="1:2" s="1" customFormat="1" x14ac:dyDescent="0.2">
      <c r="A157" s="3"/>
      <c r="B157" s="3"/>
    </row>
    <row r="158" spans="1:2" s="1" customFormat="1" x14ac:dyDescent="0.2">
      <c r="A158" s="3"/>
      <c r="B158" s="3"/>
    </row>
    <row r="159" spans="1:2" s="1" customFormat="1" x14ac:dyDescent="0.2">
      <c r="A159" s="3"/>
      <c r="B159" s="3"/>
    </row>
    <row r="160" spans="1:2" s="1" customFormat="1" x14ac:dyDescent="0.2">
      <c r="A160" s="3"/>
      <c r="B160" s="3"/>
    </row>
    <row r="161" spans="1:2" s="1" customFormat="1" x14ac:dyDescent="0.2">
      <c r="A161" s="3"/>
      <c r="B161" s="3"/>
    </row>
    <row r="162" spans="1:2" s="1" customFormat="1" x14ac:dyDescent="0.2">
      <c r="A162" s="3"/>
      <c r="B162" s="3"/>
    </row>
    <row r="163" spans="1:2" s="1" customFormat="1" x14ac:dyDescent="0.2">
      <c r="A163" s="3"/>
      <c r="B163" s="3"/>
    </row>
    <row r="164" spans="1:2" s="1" customFormat="1" x14ac:dyDescent="0.2">
      <c r="A164" s="3"/>
      <c r="B164" s="3"/>
    </row>
    <row r="165" spans="1:2" s="1" customFormat="1" x14ac:dyDescent="0.2">
      <c r="A165" s="3"/>
      <c r="B165" s="3"/>
    </row>
    <row r="166" spans="1:2" s="1" customFormat="1" x14ac:dyDescent="0.2">
      <c r="A166" s="3"/>
      <c r="B166" s="3"/>
    </row>
    <row r="167" spans="1:2" s="1" customFormat="1" x14ac:dyDescent="0.2">
      <c r="A167" s="3"/>
      <c r="B167" s="3"/>
    </row>
    <row r="168" spans="1:2" s="1" customFormat="1" x14ac:dyDescent="0.2">
      <c r="A168" s="3"/>
      <c r="B168" s="3"/>
    </row>
    <row r="169" spans="1:2" s="1" customFormat="1" x14ac:dyDescent="0.2">
      <c r="A169" s="3"/>
      <c r="B169" s="3"/>
    </row>
    <row r="170" spans="1:2" s="1" customFormat="1" x14ac:dyDescent="0.2">
      <c r="A170" s="3"/>
      <c r="B170" s="3"/>
    </row>
    <row r="171" spans="1:2" s="1" customFormat="1" x14ac:dyDescent="0.2">
      <c r="A171" s="3"/>
      <c r="B171" s="3"/>
    </row>
    <row r="172" spans="1:2" s="1" customFormat="1" x14ac:dyDescent="0.2">
      <c r="A172" s="3"/>
      <c r="B172" s="3"/>
    </row>
    <row r="173" spans="1:2" s="1" customFormat="1" x14ac:dyDescent="0.2">
      <c r="A173" s="3"/>
      <c r="B173" s="3"/>
    </row>
    <row r="174" spans="1:2" s="1" customFormat="1" x14ac:dyDescent="0.2">
      <c r="A174" s="3"/>
      <c r="B174" s="3"/>
    </row>
    <row r="175" spans="1:2" s="1" customFormat="1" x14ac:dyDescent="0.2">
      <c r="A175" s="3"/>
      <c r="B175" s="3"/>
    </row>
    <row r="176" spans="1:2" s="1" customFormat="1" x14ac:dyDescent="0.2">
      <c r="A176" s="3"/>
      <c r="B176" s="3"/>
    </row>
    <row r="177" spans="1:2" s="1" customFormat="1" x14ac:dyDescent="0.2">
      <c r="A177" s="3"/>
      <c r="B177" s="3"/>
    </row>
    <row r="178" spans="1:2" s="1" customFormat="1" x14ac:dyDescent="0.2">
      <c r="A178" s="3"/>
      <c r="B178" s="3"/>
    </row>
    <row r="179" spans="1:2" s="1" customFormat="1" x14ac:dyDescent="0.2">
      <c r="A179" s="3"/>
      <c r="B179" s="3"/>
    </row>
    <row r="180" spans="1:2" s="1" customFormat="1" x14ac:dyDescent="0.2">
      <c r="A180" s="3"/>
      <c r="B180" s="3"/>
    </row>
    <row r="181" spans="1:2" s="1" customFormat="1" x14ac:dyDescent="0.2">
      <c r="A181" s="3"/>
      <c r="B181" s="3"/>
    </row>
    <row r="182" spans="1:2" s="1" customFormat="1" x14ac:dyDescent="0.2">
      <c r="A182" s="3"/>
      <c r="B182" s="3"/>
    </row>
    <row r="183" spans="1:2" s="1" customFormat="1" x14ac:dyDescent="0.2">
      <c r="A183" s="3"/>
      <c r="B183" s="3"/>
    </row>
    <row r="184" spans="1:2" s="1" customFormat="1" x14ac:dyDescent="0.2">
      <c r="A184" s="3"/>
      <c r="B184" s="3"/>
    </row>
    <row r="185" spans="1:2" s="1" customFormat="1" x14ac:dyDescent="0.2">
      <c r="A185" s="3"/>
      <c r="B185" s="3"/>
    </row>
    <row r="186" spans="1:2" s="1" customFormat="1" x14ac:dyDescent="0.2">
      <c r="A186" s="3"/>
      <c r="B186" s="3"/>
    </row>
    <row r="187" spans="1:2" s="1" customFormat="1" x14ac:dyDescent="0.2">
      <c r="A187" s="3"/>
      <c r="B187" s="3"/>
    </row>
    <row r="188" spans="1:2" s="1" customFormat="1" x14ac:dyDescent="0.2">
      <c r="A188" s="3"/>
      <c r="B188" s="3"/>
    </row>
    <row r="189" spans="1:2" s="1" customFormat="1" x14ac:dyDescent="0.2">
      <c r="A189" s="3"/>
      <c r="B189" s="3"/>
    </row>
    <row r="190" spans="1:2" s="1" customFormat="1" x14ac:dyDescent="0.2">
      <c r="A190" s="3"/>
      <c r="B190" s="3"/>
    </row>
    <row r="191" spans="1:2" s="1" customFormat="1" x14ac:dyDescent="0.2">
      <c r="A191" s="3"/>
      <c r="B191" s="3"/>
    </row>
    <row r="192" spans="1:2" s="1" customFormat="1" x14ac:dyDescent="0.2">
      <c r="A192" s="3"/>
      <c r="B192" s="3"/>
    </row>
    <row r="193" spans="1:2" s="1" customFormat="1" x14ac:dyDescent="0.2">
      <c r="A193" s="3"/>
      <c r="B193" s="3"/>
    </row>
    <row r="194" spans="1:2" s="1" customFormat="1" x14ac:dyDescent="0.2">
      <c r="A194" s="3"/>
      <c r="B194" s="3"/>
    </row>
    <row r="195" spans="1:2" s="1" customFormat="1" x14ac:dyDescent="0.2">
      <c r="A195" s="3"/>
      <c r="B195" s="3"/>
    </row>
    <row r="196" spans="1:2" s="1" customFormat="1" x14ac:dyDescent="0.2">
      <c r="A196" s="3"/>
      <c r="B196" s="3"/>
    </row>
    <row r="197" spans="1:2" s="1" customFormat="1" x14ac:dyDescent="0.2">
      <c r="A197" s="3"/>
      <c r="B197" s="3"/>
    </row>
    <row r="198" spans="1:2" s="1" customFormat="1" x14ac:dyDescent="0.2">
      <c r="A198" s="3"/>
      <c r="B198" s="3"/>
    </row>
    <row r="199" spans="1:2" s="1" customFormat="1" x14ac:dyDescent="0.2">
      <c r="A199" s="3"/>
      <c r="B199" s="3"/>
    </row>
    <row r="200" spans="1:2" s="1" customFormat="1" x14ac:dyDescent="0.2">
      <c r="A200" s="3"/>
      <c r="B200" s="3"/>
    </row>
    <row r="201" spans="1:2" s="1" customFormat="1" x14ac:dyDescent="0.2">
      <c r="A201" s="3"/>
      <c r="B201" s="3"/>
    </row>
    <row r="202" spans="1:2" s="1" customFormat="1" x14ac:dyDescent="0.2">
      <c r="A202" s="3"/>
      <c r="B202" s="3"/>
    </row>
    <row r="203" spans="1:2" s="1" customFormat="1" x14ac:dyDescent="0.2">
      <c r="A203" s="3"/>
      <c r="B203" s="3"/>
    </row>
    <row r="204" spans="1:2" s="1" customFormat="1" x14ac:dyDescent="0.2">
      <c r="A204" s="3"/>
      <c r="B204" s="3"/>
    </row>
    <row r="205" spans="1:2" s="1" customFormat="1" x14ac:dyDescent="0.2">
      <c r="A205" s="3"/>
      <c r="B205" s="3"/>
    </row>
    <row r="206" spans="1:2" s="1" customFormat="1" x14ac:dyDescent="0.2">
      <c r="A206" s="3"/>
      <c r="B206" s="3"/>
    </row>
    <row r="207" spans="1:2" s="1" customFormat="1" x14ac:dyDescent="0.2">
      <c r="A207" s="3"/>
      <c r="B207" s="3"/>
    </row>
    <row r="208" spans="1:2" s="1" customFormat="1" x14ac:dyDescent="0.2">
      <c r="A208" s="3"/>
      <c r="B208" s="3"/>
    </row>
    <row r="209" spans="1:2" s="1" customFormat="1" x14ac:dyDescent="0.2">
      <c r="A209" s="3"/>
      <c r="B209" s="3"/>
    </row>
    <row r="210" spans="1:2" s="1" customFormat="1" x14ac:dyDescent="0.2">
      <c r="A210" s="3"/>
      <c r="B210" s="3"/>
    </row>
    <row r="211" spans="1:2" s="1" customFormat="1" x14ac:dyDescent="0.2">
      <c r="A211" s="3"/>
      <c r="B211" s="3"/>
    </row>
    <row r="212" spans="1:2" s="1" customFormat="1" x14ac:dyDescent="0.2">
      <c r="A212" s="3"/>
      <c r="B212" s="3"/>
    </row>
    <row r="213" spans="1:2" s="1" customFormat="1" x14ac:dyDescent="0.2">
      <c r="A213" s="3"/>
      <c r="B213" s="3"/>
    </row>
    <row r="214" spans="1:2" s="1" customFormat="1" x14ac:dyDescent="0.2">
      <c r="A214" s="3"/>
      <c r="B214" s="3"/>
    </row>
    <row r="215" spans="1:2" s="1" customFormat="1" x14ac:dyDescent="0.2">
      <c r="A215" s="3"/>
      <c r="B215" s="3"/>
    </row>
    <row r="216" spans="1:2" s="1" customFormat="1" x14ac:dyDescent="0.2">
      <c r="A216" s="3"/>
      <c r="B216" s="3"/>
    </row>
    <row r="217" spans="1:2" s="1" customFormat="1" x14ac:dyDescent="0.2">
      <c r="A217" s="3"/>
      <c r="B217" s="3"/>
    </row>
    <row r="218" spans="1:2" s="1" customFormat="1" x14ac:dyDescent="0.2">
      <c r="A218" s="3"/>
      <c r="B218" s="3"/>
    </row>
    <row r="219" spans="1:2" s="1" customFormat="1" x14ac:dyDescent="0.2">
      <c r="A219" s="3"/>
      <c r="B219" s="3"/>
    </row>
    <row r="220" spans="1:2" s="1" customFormat="1" x14ac:dyDescent="0.2">
      <c r="A220" s="3"/>
      <c r="B220" s="3"/>
    </row>
    <row r="221" spans="1:2" s="1" customFormat="1" x14ac:dyDescent="0.2">
      <c r="A221" s="3"/>
      <c r="B221" s="3"/>
    </row>
    <row r="222" spans="1:2" s="1" customFormat="1" x14ac:dyDescent="0.2">
      <c r="A222" s="3"/>
      <c r="B222" s="3"/>
    </row>
    <row r="223" spans="1:2" s="1" customFormat="1" x14ac:dyDescent="0.2">
      <c r="A223" s="3"/>
      <c r="B223" s="3"/>
    </row>
    <row r="224" spans="1:2" s="1" customFormat="1" x14ac:dyDescent="0.2">
      <c r="A224" s="3"/>
      <c r="B224" s="3"/>
    </row>
    <row r="225" spans="1:2" s="1" customFormat="1" x14ac:dyDescent="0.2">
      <c r="A225" s="3"/>
      <c r="B225" s="3"/>
    </row>
    <row r="226" spans="1:2" s="1" customFormat="1" x14ac:dyDescent="0.2">
      <c r="A226" s="3"/>
      <c r="B226" s="3"/>
    </row>
    <row r="227" spans="1:2" s="1" customFormat="1" x14ac:dyDescent="0.2">
      <c r="A227" s="3"/>
      <c r="B227" s="3"/>
    </row>
    <row r="228" spans="1:2" s="1" customFormat="1" x14ac:dyDescent="0.2">
      <c r="A228" s="3"/>
      <c r="B228" s="3"/>
    </row>
    <row r="229" spans="1:2" s="1" customFormat="1" x14ac:dyDescent="0.2">
      <c r="A229" s="3"/>
      <c r="B229" s="3"/>
    </row>
    <row r="230" spans="1:2" s="1" customFormat="1" x14ac:dyDescent="0.2">
      <c r="A230" s="3"/>
      <c r="B230" s="3"/>
    </row>
    <row r="231" spans="1:2" s="1" customFormat="1" x14ac:dyDescent="0.2">
      <c r="A231" s="3"/>
      <c r="B231" s="3"/>
    </row>
    <row r="232" spans="1:2" s="1" customFormat="1" x14ac:dyDescent="0.2">
      <c r="A232" s="3"/>
      <c r="B232" s="3"/>
    </row>
    <row r="233" spans="1:2" s="1" customFormat="1" x14ac:dyDescent="0.2">
      <c r="A233" s="3"/>
      <c r="B233" s="3"/>
    </row>
    <row r="234" spans="1:2" s="1" customFormat="1" x14ac:dyDescent="0.2">
      <c r="A234" s="3"/>
      <c r="B234" s="3"/>
    </row>
    <row r="235" spans="1:2" s="1" customFormat="1" x14ac:dyDescent="0.2">
      <c r="A235" s="3"/>
      <c r="B235" s="3"/>
    </row>
    <row r="236" spans="1:2" s="1" customFormat="1" x14ac:dyDescent="0.2">
      <c r="A236" s="3"/>
      <c r="B236" s="3"/>
    </row>
    <row r="237" spans="1:2" s="1" customFormat="1" x14ac:dyDescent="0.2">
      <c r="A237" s="3"/>
      <c r="B237" s="3"/>
    </row>
    <row r="238" spans="1:2" s="1" customFormat="1" x14ac:dyDescent="0.2">
      <c r="A238" s="3"/>
      <c r="B238" s="3"/>
    </row>
    <row r="239" spans="1:2" s="1" customFormat="1" x14ac:dyDescent="0.2">
      <c r="A239" s="3"/>
      <c r="B239" s="3"/>
    </row>
    <row r="240" spans="1:2" s="1" customFormat="1" x14ac:dyDescent="0.2">
      <c r="A240" s="3"/>
      <c r="B240" s="3"/>
    </row>
    <row r="241" spans="1:2" s="1" customFormat="1" x14ac:dyDescent="0.2">
      <c r="A241" s="3"/>
      <c r="B241" s="3"/>
    </row>
    <row r="242" spans="1:2" s="1" customFormat="1" x14ac:dyDescent="0.2">
      <c r="A242" s="3"/>
      <c r="B242" s="3"/>
    </row>
    <row r="243" spans="1:2" s="1" customFormat="1" x14ac:dyDescent="0.2">
      <c r="A243" s="3"/>
      <c r="B243" s="3"/>
    </row>
    <row r="244" spans="1:2" s="1" customFormat="1" x14ac:dyDescent="0.2">
      <c r="A244" s="3"/>
      <c r="B244" s="3"/>
    </row>
    <row r="245" spans="1:2" s="1" customFormat="1" x14ac:dyDescent="0.2">
      <c r="A245" s="3"/>
      <c r="B245" s="3"/>
    </row>
    <row r="246" spans="1:2" s="1" customFormat="1" x14ac:dyDescent="0.2">
      <c r="A246" s="3"/>
      <c r="B246" s="3"/>
    </row>
    <row r="247" spans="1:2" s="1" customFormat="1" x14ac:dyDescent="0.2">
      <c r="A247" s="3"/>
      <c r="B247" s="3"/>
    </row>
    <row r="248" spans="1:2" s="1" customFormat="1" x14ac:dyDescent="0.2">
      <c r="A248" s="3"/>
      <c r="B248" s="3"/>
    </row>
    <row r="249" spans="1:2" s="1" customFormat="1" x14ac:dyDescent="0.2">
      <c r="A249" s="3"/>
      <c r="B249" s="3"/>
    </row>
    <row r="250" spans="1:2" s="1" customFormat="1" x14ac:dyDescent="0.2">
      <c r="A250" s="3"/>
      <c r="B250" s="3"/>
    </row>
    <row r="251" spans="1:2" s="1" customFormat="1" x14ac:dyDescent="0.2">
      <c r="A251" s="3"/>
      <c r="B251" s="3"/>
    </row>
    <row r="252" spans="1:2" s="1" customFormat="1" x14ac:dyDescent="0.2">
      <c r="A252" s="3"/>
      <c r="B252" s="3"/>
    </row>
    <row r="253" spans="1:2" s="1" customFormat="1" x14ac:dyDescent="0.2">
      <c r="A253" s="3"/>
      <c r="B253" s="3"/>
    </row>
    <row r="254" spans="1:2" s="1" customFormat="1" x14ac:dyDescent="0.2">
      <c r="A254" s="3"/>
      <c r="B254" s="3"/>
    </row>
    <row r="255" spans="1:2" s="1" customFormat="1" x14ac:dyDescent="0.2">
      <c r="A255" s="3"/>
      <c r="B255" s="3"/>
    </row>
    <row r="256" spans="1:2" s="1" customFormat="1" x14ac:dyDescent="0.2">
      <c r="A256" s="3"/>
      <c r="B256" s="3"/>
    </row>
    <row r="257" spans="1:2" s="1" customFormat="1" x14ac:dyDescent="0.2">
      <c r="A257" s="3"/>
      <c r="B257" s="3"/>
    </row>
    <row r="258" spans="1:2" s="1" customFormat="1" x14ac:dyDescent="0.2">
      <c r="A258" s="3"/>
      <c r="B258" s="3"/>
    </row>
    <row r="259" spans="1:2" s="1" customFormat="1" x14ac:dyDescent="0.2">
      <c r="A259" s="3"/>
      <c r="B259" s="3"/>
    </row>
    <row r="260" spans="1:2" s="1" customFormat="1" x14ac:dyDescent="0.2">
      <c r="A260" s="3"/>
      <c r="B260" s="3"/>
    </row>
    <row r="261" spans="1:2" s="1" customFormat="1" x14ac:dyDescent="0.2">
      <c r="A261" s="3"/>
      <c r="B261" s="3"/>
    </row>
    <row r="262" spans="1:2" s="1" customFormat="1" x14ac:dyDescent="0.2">
      <c r="A262" s="3"/>
      <c r="B262" s="3"/>
    </row>
    <row r="263" spans="1:2" s="1" customFormat="1" x14ac:dyDescent="0.2">
      <c r="A263" s="3"/>
      <c r="B263" s="3"/>
    </row>
    <row r="264" spans="1:2" s="1" customFormat="1" x14ac:dyDescent="0.2">
      <c r="A264" s="3"/>
      <c r="B264" s="3"/>
    </row>
    <row r="265" spans="1:2" s="1" customFormat="1" x14ac:dyDescent="0.2">
      <c r="A265" s="3"/>
      <c r="B265" s="3"/>
    </row>
    <row r="266" spans="1:2" s="1" customFormat="1" x14ac:dyDescent="0.2">
      <c r="A266" s="3"/>
      <c r="B266" s="3"/>
    </row>
    <row r="267" spans="1:2" s="1" customFormat="1" x14ac:dyDescent="0.2">
      <c r="A267" s="3"/>
      <c r="B267" s="3"/>
    </row>
    <row r="268" spans="1:2" s="1" customFormat="1" x14ac:dyDescent="0.2">
      <c r="A268" s="3"/>
      <c r="B268" s="3"/>
    </row>
    <row r="269" spans="1:2" s="1" customFormat="1" x14ac:dyDescent="0.2">
      <c r="A269" s="3"/>
      <c r="B269" s="3"/>
    </row>
    <row r="270" spans="1:2" s="1" customFormat="1" x14ac:dyDescent="0.2">
      <c r="A270" s="3"/>
      <c r="B270" s="3"/>
    </row>
    <row r="271" spans="1:2" s="1" customFormat="1" x14ac:dyDescent="0.2">
      <c r="A271" s="3"/>
      <c r="B271" s="3"/>
    </row>
    <row r="272" spans="1:2" s="1" customFormat="1" x14ac:dyDescent="0.2">
      <c r="A272" s="3"/>
      <c r="B272" s="3"/>
    </row>
    <row r="273" spans="1:2" s="1" customFormat="1" x14ac:dyDescent="0.2">
      <c r="A273" s="3"/>
      <c r="B273" s="3"/>
    </row>
    <row r="274" spans="1:2" s="1" customFormat="1" x14ac:dyDescent="0.2">
      <c r="A274" s="3"/>
      <c r="B274" s="3"/>
    </row>
    <row r="275" spans="1:2" s="1" customFormat="1" x14ac:dyDescent="0.2">
      <c r="A275" s="3"/>
      <c r="B275" s="3"/>
    </row>
    <row r="276" spans="1:2" s="1" customFormat="1" x14ac:dyDescent="0.2">
      <c r="A276" s="3"/>
      <c r="B276" s="3"/>
    </row>
    <row r="277" spans="1:2" s="1" customFormat="1" x14ac:dyDescent="0.2">
      <c r="A277" s="3"/>
      <c r="B277" s="3"/>
    </row>
    <row r="278" spans="1:2" s="1" customFormat="1" x14ac:dyDescent="0.2">
      <c r="A278" s="3"/>
      <c r="B278" s="3"/>
    </row>
    <row r="279" spans="1:2" s="1" customFormat="1" x14ac:dyDescent="0.2">
      <c r="A279" s="3"/>
      <c r="B279" s="3"/>
    </row>
    <row r="280" spans="1:2" s="1" customFormat="1" x14ac:dyDescent="0.2">
      <c r="A280" s="3"/>
      <c r="B280" s="3"/>
    </row>
    <row r="281" spans="1:2" s="1" customFormat="1" x14ac:dyDescent="0.2">
      <c r="A281" s="3"/>
      <c r="B281" s="3"/>
    </row>
    <row r="282" spans="1:2" s="1" customFormat="1" x14ac:dyDescent="0.2">
      <c r="A282" s="3"/>
      <c r="B282" s="3"/>
    </row>
    <row r="283" spans="1:2" s="1" customFormat="1" x14ac:dyDescent="0.2">
      <c r="A283" s="3"/>
      <c r="B283" s="3"/>
    </row>
    <row r="284" spans="1:2" s="1" customFormat="1" x14ac:dyDescent="0.2">
      <c r="A284" s="3"/>
      <c r="B284" s="3"/>
    </row>
    <row r="285" spans="1:2" s="1" customFormat="1" x14ac:dyDescent="0.2">
      <c r="A285" s="3"/>
      <c r="B285" s="3"/>
    </row>
    <row r="286" spans="1:2" s="1" customFormat="1" x14ac:dyDescent="0.2">
      <c r="A286" s="3"/>
      <c r="B286" s="3"/>
    </row>
    <row r="287" spans="1:2" s="1" customFormat="1" x14ac:dyDescent="0.2">
      <c r="A287" s="3"/>
      <c r="B287" s="3"/>
    </row>
    <row r="288" spans="1:2" s="1" customFormat="1" x14ac:dyDescent="0.2">
      <c r="A288" s="3"/>
      <c r="B288" s="3"/>
    </row>
    <row r="289" spans="1:2" s="1" customFormat="1" x14ac:dyDescent="0.2">
      <c r="A289" s="3"/>
      <c r="B289" s="3"/>
    </row>
    <row r="290" spans="1:2" s="1" customFormat="1" x14ac:dyDescent="0.2">
      <c r="A290" s="3"/>
      <c r="B290" s="3"/>
    </row>
    <row r="291" spans="1:2" s="1" customFormat="1" x14ac:dyDescent="0.2">
      <c r="A291" s="3"/>
      <c r="B291" s="3"/>
    </row>
    <row r="292" spans="1:2" s="1" customFormat="1" x14ac:dyDescent="0.2">
      <c r="A292" s="3"/>
      <c r="B292" s="3"/>
    </row>
    <row r="293" spans="1:2" s="1" customFormat="1" x14ac:dyDescent="0.2">
      <c r="A293" s="3"/>
      <c r="B293" s="3"/>
    </row>
    <row r="294" spans="1:2" s="1" customFormat="1" x14ac:dyDescent="0.2">
      <c r="A294" s="3"/>
      <c r="B294" s="3"/>
    </row>
    <row r="295" spans="1:2" s="1" customFormat="1" x14ac:dyDescent="0.2">
      <c r="A295" s="3"/>
      <c r="B295" s="3"/>
    </row>
    <row r="296" spans="1:2" s="1" customFormat="1" x14ac:dyDescent="0.2">
      <c r="A296" s="3"/>
      <c r="B296" s="3"/>
    </row>
    <row r="297" spans="1:2" s="1" customFormat="1" x14ac:dyDescent="0.2">
      <c r="A297" s="3"/>
      <c r="B297" s="3"/>
    </row>
    <row r="298" spans="1:2" s="1" customFormat="1" x14ac:dyDescent="0.2">
      <c r="A298" s="3"/>
      <c r="B298" s="3"/>
    </row>
    <row r="299" spans="1:2" s="1" customFormat="1" x14ac:dyDescent="0.2">
      <c r="A299" s="3"/>
      <c r="B299" s="3"/>
    </row>
    <row r="300" spans="1:2" s="1" customFormat="1" x14ac:dyDescent="0.2">
      <c r="A300" s="3"/>
      <c r="B300" s="3"/>
    </row>
    <row r="301" spans="1:2" s="1" customFormat="1" x14ac:dyDescent="0.2">
      <c r="A301" s="3"/>
      <c r="B301" s="3"/>
    </row>
    <row r="302" spans="1:2" s="1" customFormat="1" x14ac:dyDescent="0.2">
      <c r="A302" s="3"/>
      <c r="B302" s="3"/>
    </row>
    <row r="303" spans="1:2" s="1" customFormat="1" x14ac:dyDescent="0.2">
      <c r="A303" s="3"/>
      <c r="B303" s="3"/>
    </row>
    <row r="304" spans="1:2" s="1" customFormat="1" x14ac:dyDescent="0.2">
      <c r="A304" s="3"/>
      <c r="B304" s="3"/>
    </row>
    <row r="305" spans="1:2" s="1" customFormat="1" x14ac:dyDescent="0.2">
      <c r="A305" s="3"/>
      <c r="B305" s="3"/>
    </row>
    <row r="306" spans="1:2" s="1" customFormat="1" x14ac:dyDescent="0.2">
      <c r="A306" s="3"/>
      <c r="B306" s="3"/>
    </row>
    <row r="307" spans="1:2" s="1" customFormat="1" x14ac:dyDescent="0.2">
      <c r="A307" s="3"/>
      <c r="B307" s="3"/>
    </row>
    <row r="308" spans="1:2" s="1" customFormat="1" x14ac:dyDescent="0.2">
      <c r="A308" s="3"/>
      <c r="B308" s="3"/>
    </row>
    <row r="309" spans="1:2" s="1" customFormat="1" x14ac:dyDescent="0.2">
      <c r="A309" s="3"/>
      <c r="B309" s="3"/>
    </row>
    <row r="310" spans="1:2" s="1" customFormat="1" x14ac:dyDescent="0.2">
      <c r="A310" s="3"/>
      <c r="B310" s="3"/>
    </row>
    <row r="311" spans="1:2" s="1" customFormat="1" x14ac:dyDescent="0.2">
      <c r="A311" s="3"/>
      <c r="B311" s="3"/>
    </row>
    <row r="312" spans="1:2" s="1" customFormat="1" x14ac:dyDescent="0.2">
      <c r="A312" s="3"/>
      <c r="B312" s="3"/>
    </row>
    <row r="313" spans="1:2" s="1" customFormat="1" x14ac:dyDescent="0.2">
      <c r="A313" s="3"/>
      <c r="B313" s="3"/>
    </row>
    <row r="314" spans="1:2" s="1" customFormat="1" x14ac:dyDescent="0.2">
      <c r="A314" s="3"/>
      <c r="B314" s="3"/>
    </row>
    <row r="315" spans="1:2" s="1" customFormat="1" x14ac:dyDescent="0.2">
      <c r="A315" s="3"/>
      <c r="B315" s="3"/>
    </row>
    <row r="316" spans="1:2" s="1" customFormat="1" x14ac:dyDescent="0.2">
      <c r="A316" s="3"/>
      <c r="B316" s="3"/>
    </row>
    <row r="317" spans="1:2" s="1" customFormat="1" x14ac:dyDescent="0.2">
      <c r="A317" s="3"/>
      <c r="B317" s="3"/>
    </row>
    <row r="318" spans="1:2" s="1" customFormat="1" x14ac:dyDescent="0.2">
      <c r="A318" s="3"/>
      <c r="B318" s="3"/>
    </row>
    <row r="319" spans="1:2" s="1" customFormat="1" x14ac:dyDescent="0.2">
      <c r="A319" s="3"/>
      <c r="B319" s="3"/>
    </row>
    <row r="320" spans="1:2" s="1" customFormat="1" x14ac:dyDescent="0.2">
      <c r="A320" s="3"/>
      <c r="B320" s="3"/>
    </row>
    <row r="321" spans="1:2" s="1" customFormat="1" x14ac:dyDescent="0.2">
      <c r="A321" s="3"/>
      <c r="B321" s="3"/>
    </row>
    <row r="322" spans="1:2" s="1" customFormat="1" x14ac:dyDescent="0.2">
      <c r="A322" s="3"/>
      <c r="B322" s="3"/>
    </row>
    <row r="323" spans="1:2" s="1" customFormat="1" x14ac:dyDescent="0.2">
      <c r="A323" s="3"/>
      <c r="B323" s="3"/>
    </row>
    <row r="324" spans="1:2" s="1" customFormat="1" x14ac:dyDescent="0.2">
      <c r="A324" s="3"/>
      <c r="B324" s="3"/>
    </row>
    <row r="325" spans="1:2" s="1" customFormat="1" x14ac:dyDescent="0.2">
      <c r="A325" s="3"/>
      <c r="B325" s="3"/>
    </row>
    <row r="326" spans="1:2" s="1" customFormat="1" x14ac:dyDescent="0.2">
      <c r="A326" s="3"/>
      <c r="B326" s="3"/>
    </row>
    <row r="327" spans="1:2" s="1" customFormat="1" x14ac:dyDescent="0.2">
      <c r="A327" s="3"/>
      <c r="B327" s="3"/>
    </row>
    <row r="328" spans="1:2" s="1" customFormat="1" x14ac:dyDescent="0.2">
      <c r="A328" s="3"/>
      <c r="B328" s="3"/>
    </row>
    <row r="329" spans="1:2" s="1" customFormat="1" x14ac:dyDescent="0.2">
      <c r="A329" s="3"/>
      <c r="B329" s="3"/>
    </row>
    <row r="330" spans="1:2" s="1" customFormat="1" x14ac:dyDescent="0.2">
      <c r="A330" s="3"/>
      <c r="B330" s="3"/>
    </row>
    <row r="331" spans="1:2" s="1" customFormat="1" x14ac:dyDescent="0.2">
      <c r="A331" s="3"/>
      <c r="B331" s="3"/>
    </row>
    <row r="332" spans="1:2" s="1" customFormat="1" x14ac:dyDescent="0.2">
      <c r="A332" s="3"/>
      <c r="B332" s="3"/>
    </row>
    <row r="333" spans="1:2" s="1" customFormat="1" x14ac:dyDescent="0.2">
      <c r="A333" s="3"/>
      <c r="B333" s="3"/>
    </row>
    <row r="334" spans="1:2" s="1" customFormat="1" x14ac:dyDescent="0.2">
      <c r="A334" s="3"/>
      <c r="B334" s="3"/>
    </row>
    <row r="335" spans="1:2" s="1" customFormat="1" x14ac:dyDescent="0.2">
      <c r="A335" s="3"/>
      <c r="B335" s="3"/>
    </row>
    <row r="336" spans="1:2" s="1" customFormat="1" x14ac:dyDescent="0.2">
      <c r="A336" s="3"/>
      <c r="B336" s="3"/>
    </row>
    <row r="337" spans="1:2" s="1" customFormat="1" x14ac:dyDescent="0.2">
      <c r="A337" s="3"/>
      <c r="B337" s="3"/>
    </row>
    <row r="338" spans="1:2" s="1" customFormat="1" x14ac:dyDescent="0.2">
      <c r="A338" s="3"/>
      <c r="B338" s="3"/>
    </row>
    <row r="339" spans="1:2" s="1" customFormat="1" x14ac:dyDescent="0.2">
      <c r="A339" s="3"/>
      <c r="B339" s="3"/>
    </row>
    <row r="340" spans="1:2" s="1" customFormat="1" x14ac:dyDescent="0.2">
      <c r="A340" s="3"/>
      <c r="B340" s="3"/>
    </row>
    <row r="341" spans="1:2" s="1" customFormat="1" x14ac:dyDescent="0.2">
      <c r="A341" s="3"/>
      <c r="B341" s="3"/>
    </row>
    <row r="342" spans="1:2" s="1" customFormat="1" x14ac:dyDescent="0.2">
      <c r="A342" s="3"/>
      <c r="B342" s="3"/>
    </row>
    <row r="343" spans="1:2" s="1" customFormat="1" x14ac:dyDescent="0.2">
      <c r="A343" s="3"/>
      <c r="B343" s="3"/>
    </row>
    <row r="344" spans="1:2" s="1" customFormat="1" x14ac:dyDescent="0.2">
      <c r="A344" s="3"/>
      <c r="B344" s="3"/>
    </row>
    <row r="345" spans="1:2" s="1" customFormat="1" x14ac:dyDescent="0.2">
      <c r="A345" s="3"/>
      <c r="B345" s="3"/>
    </row>
    <row r="346" spans="1:2" s="1" customFormat="1" x14ac:dyDescent="0.2">
      <c r="A346" s="3"/>
      <c r="B346" s="3"/>
    </row>
    <row r="347" spans="1:2" s="1" customFormat="1" x14ac:dyDescent="0.2">
      <c r="A347" s="3"/>
      <c r="B347" s="3"/>
    </row>
    <row r="348" spans="1:2" s="1" customFormat="1" x14ac:dyDescent="0.2">
      <c r="A348" s="3"/>
      <c r="B348" s="3"/>
    </row>
    <row r="349" spans="1:2" s="1" customFormat="1" x14ac:dyDescent="0.2">
      <c r="A349" s="3"/>
      <c r="B349" s="3"/>
    </row>
    <row r="350" spans="1:2" s="1" customFormat="1" x14ac:dyDescent="0.2">
      <c r="A350" s="3"/>
      <c r="B350" s="3"/>
    </row>
    <row r="351" spans="1:2" s="1" customFormat="1" x14ac:dyDescent="0.2">
      <c r="A351" s="3"/>
      <c r="B351" s="3"/>
    </row>
    <row r="352" spans="1:2" s="1" customFormat="1" x14ac:dyDescent="0.2">
      <c r="A352" s="3"/>
      <c r="B352" s="3"/>
    </row>
    <row r="353" spans="1:2" s="1" customFormat="1" x14ac:dyDescent="0.2">
      <c r="A353" s="3"/>
      <c r="B353" s="3"/>
    </row>
    <row r="354" spans="1:2" s="1" customFormat="1" x14ac:dyDescent="0.2">
      <c r="A354" s="3"/>
      <c r="B354" s="3"/>
    </row>
    <row r="355" spans="1:2" s="1" customFormat="1" x14ac:dyDescent="0.2">
      <c r="A355" s="3"/>
      <c r="B355" s="3"/>
    </row>
    <row r="356" spans="1:2" s="1" customFormat="1" x14ac:dyDescent="0.2">
      <c r="A356" s="3"/>
      <c r="B356" s="3"/>
    </row>
    <row r="357" spans="1:2" s="1" customFormat="1" x14ac:dyDescent="0.2">
      <c r="A357" s="3"/>
      <c r="B357" s="3"/>
    </row>
    <row r="358" spans="1:2" s="1" customFormat="1" x14ac:dyDescent="0.2">
      <c r="A358" s="3"/>
      <c r="B358" s="3"/>
    </row>
    <row r="359" spans="1:2" s="1" customFormat="1" x14ac:dyDescent="0.2">
      <c r="A359" s="3"/>
      <c r="B359" s="3"/>
    </row>
    <row r="360" spans="1:2" s="1" customFormat="1" x14ac:dyDescent="0.2">
      <c r="A360" s="3"/>
      <c r="B360" s="3"/>
    </row>
    <row r="361" spans="1:2" s="1" customFormat="1" x14ac:dyDescent="0.2">
      <c r="A361" s="3"/>
      <c r="B361" s="3"/>
    </row>
    <row r="362" spans="1:2" s="1" customFormat="1" x14ac:dyDescent="0.2">
      <c r="A362" s="3"/>
      <c r="B362" s="3"/>
    </row>
    <row r="363" spans="1:2" s="1" customFormat="1" x14ac:dyDescent="0.2">
      <c r="A363" s="3"/>
      <c r="B363" s="3"/>
    </row>
    <row r="364" spans="1:2" s="1" customFormat="1" x14ac:dyDescent="0.2">
      <c r="A364" s="3"/>
      <c r="B364" s="3"/>
    </row>
    <row r="365" spans="1:2" s="1" customFormat="1" x14ac:dyDescent="0.2">
      <c r="A365" s="3"/>
      <c r="B365" s="3"/>
    </row>
    <row r="366" spans="1:2" s="1" customFormat="1" x14ac:dyDescent="0.2">
      <c r="A366" s="3"/>
      <c r="B366" s="3"/>
    </row>
    <row r="367" spans="1:2" s="1" customFormat="1" x14ac:dyDescent="0.2">
      <c r="A367" s="3"/>
      <c r="B367" s="3"/>
    </row>
    <row r="368" spans="1:2" s="1" customFormat="1" x14ac:dyDescent="0.2">
      <c r="A368" s="3"/>
      <c r="B368" s="3"/>
    </row>
    <row r="369" spans="1:2" s="1" customFormat="1" x14ac:dyDescent="0.2">
      <c r="A369" s="3"/>
      <c r="B369" s="3"/>
    </row>
    <row r="370" spans="1:2" s="1" customFormat="1" x14ac:dyDescent="0.2">
      <c r="A370" s="3"/>
      <c r="B370" s="3"/>
    </row>
    <row r="371" spans="1:2" s="1" customFormat="1" x14ac:dyDescent="0.2">
      <c r="A371" s="3"/>
      <c r="B371" s="3"/>
    </row>
    <row r="372" spans="1:2" s="1" customFormat="1" x14ac:dyDescent="0.2">
      <c r="A372" s="3"/>
      <c r="B372" s="3"/>
    </row>
    <row r="373" spans="1:2" s="1" customFormat="1" x14ac:dyDescent="0.2">
      <c r="A373" s="3"/>
      <c r="B373" s="3"/>
    </row>
    <row r="374" spans="1:2" s="1" customFormat="1" x14ac:dyDescent="0.2">
      <c r="A374" s="3"/>
      <c r="B374" s="3"/>
    </row>
    <row r="375" spans="1:2" s="1" customFormat="1" x14ac:dyDescent="0.2">
      <c r="A375" s="3"/>
      <c r="B375" s="3"/>
    </row>
    <row r="376" spans="1:2" s="1" customFormat="1" x14ac:dyDescent="0.2">
      <c r="A376" s="3"/>
      <c r="B376" s="3"/>
    </row>
    <row r="377" spans="1:2" s="1" customFormat="1" x14ac:dyDescent="0.2">
      <c r="A377" s="3"/>
      <c r="B377" s="3"/>
    </row>
    <row r="378" spans="1:2" s="1" customFormat="1" x14ac:dyDescent="0.2">
      <c r="A378" s="3"/>
      <c r="B378" s="3"/>
    </row>
    <row r="379" spans="1:2" s="1" customFormat="1" x14ac:dyDescent="0.2">
      <c r="A379" s="3"/>
      <c r="B379" s="3"/>
    </row>
    <row r="380" spans="1:2" s="1" customFormat="1" x14ac:dyDescent="0.2">
      <c r="A380" s="3"/>
      <c r="B380" s="3"/>
    </row>
    <row r="381" spans="1:2" s="1" customFormat="1" x14ac:dyDescent="0.2">
      <c r="A381" s="3"/>
      <c r="B381" s="3"/>
    </row>
    <row r="382" spans="1:2" s="1" customFormat="1" x14ac:dyDescent="0.2">
      <c r="A382" s="3"/>
      <c r="B382" s="3"/>
    </row>
    <row r="383" spans="1:2" s="1" customFormat="1" x14ac:dyDescent="0.2">
      <c r="A383" s="3"/>
      <c r="B383" s="3"/>
    </row>
    <row r="384" spans="1:2" s="1" customFormat="1" x14ac:dyDescent="0.2">
      <c r="A384" s="3"/>
      <c r="B384" s="3"/>
    </row>
    <row r="385" spans="1:2" s="1" customFormat="1" x14ac:dyDescent="0.2">
      <c r="A385" s="3"/>
      <c r="B385" s="3"/>
    </row>
    <row r="386" spans="1:2" s="1" customFormat="1" x14ac:dyDescent="0.2">
      <c r="A386" s="3"/>
      <c r="B386" s="3"/>
    </row>
    <row r="387" spans="1:2" s="1" customFormat="1" x14ac:dyDescent="0.2">
      <c r="A387" s="3"/>
      <c r="B387" s="3"/>
    </row>
    <row r="388" spans="1:2" s="1" customFormat="1" x14ac:dyDescent="0.2">
      <c r="A388" s="3"/>
      <c r="B388" s="3"/>
    </row>
    <row r="389" spans="1:2" s="1" customFormat="1" x14ac:dyDescent="0.2">
      <c r="A389" s="3"/>
      <c r="B389" s="3"/>
    </row>
    <row r="390" spans="1:2" s="1" customFormat="1" x14ac:dyDescent="0.2">
      <c r="A390" s="3"/>
      <c r="B390" s="3"/>
    </row>
    <row r="391" spans="1:2" s="1" customFormat="1" x14ac:dyDescent="0.2">
      <c r="A391" s="3"/>
      <c r="B391" s="3"/>
    </row>
    <row r="392" spans="1:2" s="1" customFormat="1" x14ac:dyDescent="0.2">
      <c r="A392" s="3"/>
      <c r="B392" s="3"/>
    </row>
    <row r="393" spans="1:2" s="1" customFormat="1" x14ac:dyDescent="0.2">
      <c r="A393" s="3"/>
      <c r="B393" s="3"/>
    </row>
    <row r="394" spans="1:2" s="1" customFormat="1" x14ac:dyDescent="0.2">
      <c r="A394" s="3"/>
      <c r="B394" s="3"/>
    </row>
    <row r="395" spans="1:2" s="1" customFormat="1" x14ac:dyDescent="0.2">
      <c r="A395" s="3"/>
      <c r="B395" s="3"/>
    </row>
    <row r="396" spans="1:2" s="1" customFormat="1" x14ac:dyDescent="0.2">
      <c r="A396" s="3"/>
      <c r="B396" s="3"/>
    </row>
    <row r="397" spans="1:2" s="1" customFormat="1" x14ac:dyDescent="0.2">
      <c r="A397" s="3"/>
      <c r="B397" s="3"/>
    </row>
    <row r="398" spans="1:2" s="1" customFormat="1" x14ac:dyDescent="0.2">
      <c r="A398" s="3"/>
      <c r="B398" s="3"/>
    </row>
    <row r="399" spans="1:2" s="1" customFormat="1" x14ac:dyDescent="0.2">
      <c r="A399" s="3"/>
      <c r="B399" s="3"/>
    </row>
    <row r="400" spans="1:2" s="1" customFormat="1" x14ac:dyDescent="0.2">
      <c r="A400" s="3"/>
      <c r="B400" s="3"/>
    </row>
    <row r="401" spans="1:2" s="1" customFormat="1" x14ac:dyDescent="0.2">
      <c r="A401" s="3"/>
      <c r="B401" s="3"/>
    </row>
    <row r="402" spans="1:2" s="1" customFormat="1" x14ac:dyDescent="0.2">
      <c r="A402" s="3"/>
      <c r="B402" s="3"/>
    </row>
    <row r="403" spans="1:2" s="1" customFormat="1" x14ac:dyDescent="0.2">
      <c r="A403" s="3"/>
      <c r="B403" s="3"/>
    </row>
    <row r="404" spans="1:2" s="1" customFormat="1" x14ac:dyDescent="0.2">
      <c r="A404" s="3"/>
      <c r="B404" s="3"/>
    </row>
    <row r="405" spans="1:2" s="1" customFormat="1" x14ac:dyDescent="0.2">
      <c r="A405" s="3"/>
      <c r="B405" s="3"/>
    </row>
    <row r="406" spans="1:2" s="1" customFormat="1" x14ac:dyDescent="0.2">
      <c r="A406" s="3"/>
      <c r="B406" s="3"/>
    </row>
    <row r="407" spans="1:2" s="1" customFormat="1" x14ac:dyDescent="0.2">
      <c r="A407" s="3"/>
      <c r="B407" s="3"/>
    </row>
    <row r="408" spans="1:2" s="1" customFormat="1" x14ac:dyDescent="0.2">
      <c r="A408" s="3"/>
      <c r="B408" s="3"/>
    </row>
    <row r="409" spans="1:2" s="1" customFormat="1" x14ac:dyDescent="0.2">
      <c r="A409" s="3"/>
      <c r="B409" s="3"/>
    </row>
    <row r="410" spans="1:2" s="1" customFormat="1" x14ac:dyDescent="0.2">
      <c r="A410" s="3"/>
      <c r="B410" s="3"/>
    </row>
    <row r="411" spans="1:2" s="1" customFormat="1" x14ac:dyDescent="0.2">
      <c r="A411" s="3"/>
      <c r="B411" s="3"/>
    </row>
    <row r="412" spans="1:2" s="1" customFormat="1" x14ac:dyDescent="0.2">
      <c r="A412" s="3"/>
      <c r="B412" s="3"/>
    </row>
    <row r="413" spans="1:2" s="1" customFormat="1" x14ac:dyDescent="0.2">
      <c r="A413" s="3"/>
      <c r="B413" s="3"/>
    </row>
    <row r="414" spans="1:2" s="1" customFormat="1" x14ac:dyDescent="0.2">
      <c r="A414" s="3"/>
      <c r="B414" s="3"/>
    </row>
    <row r="415" spans="1:2" s="1" customFormat="1" x14ac:dyDescent="0.2">
      <c r="A415" s="3"/>
      <c r="B415" s="3"/>
    </row>
    <row r="416" spans="1:2" s="1" customFormat="1" x14ac:dyDescent="0.2">
      <c r="A416" s="3"/>
      <c r="B416" s="3"/>
    </row>
    <row r="417" spans="1:2" s="1" customFormat="1" x14ac:dyDescent="0.2">
      <c r="A417" s="3"/>
      <c r="B417" s="3"/>
    </row>
    <row r="418" spans="1:2" s="1" customFormat="1" x14ac:dyDescent="0.2">
      <c r="A418" s="3"/>
      <c r="B418" s="3"/>
    </row>
    <row r="419" spans="1:2" s="1" customFormat="1" x14ac:dyDescent="0.2">
      <c r="A419" s="3"/>
      <c r="B419" s="3"/>
    </row>
    <row r="420" spans="1:2" s="1" customFormat="1" x14ac:dyDescent="0.2">
      <c r="A420" s="3"/>
      <c r="B420" s="3"/>
    </row>
    <row r="421" spans="1:2" s="1" customFormat="1" x14ac:dyDescent="0.2">
      <c r="A421" s="3"/>
      <c r="B421" s="3"/>
    </row>
    <row r="422" spans="1:2" s="1" customFormat="1" x14ac:dyDescent="0.2">
      <c r="A422" s="3"/>
      <c r="B422" s="3"/>
    </row>
    <row r="423" spans="1:2" s="1" customFormat="1" x14ac:dyDescent="0.2">
      <c r="A423" s="3"/>
      <c r="B423" s="3"/>
    </row>
    <row r="424" spans="1:2" s="1" customFormat="1" x14ac:dyDescent="0.2">
      <c r="A424" s="3"/>
      <c r="B424" s="3"/>
    </row>
    <row r="425" spans="1:2" s="1" customFormat="1" x14ac:dyDescent="0.2">
      <c r="A425" s="3"/>
      <c r="B425" s="3"/>
    </row>
    <row r="426" spans="1:2" s="1" customFormat="1" x14ac:dyDescent="0.2">
      <c r="A426" s="3"/>
      <c r="B426" s="3"/>
    </row>
  </sheetData>
  <mergeCells count="51">
    <mergeCell ref="BB1:BH1"/>
    <mergeCell ref="A1:L1"/>
    <mergeCell ref="M1:S1"/>
    <mergeCell ref="W1:AC1"/>
    <mergeCell ref="AG1:AM1"/>
    <mergeCell ref="AQ1:AX1"/>
    <mergeCell ref="CZ2:DE2"/>
    <mergeCell ref="BL1:BR1"/>
    <mergeCell ref="BV1:CB1"/>
    <mergeCell ref="CF1:CL1"/>
    <mergeCell ref="CP1:CV1"/>
    <mergeCell ref="CZ1:DE1"/>
    <mergeCell ref="CP2:CV2"/>
    <mergeCell ref="BB2:BH2"/>
    <mergeCell ref="BL2:BR2"/>
    <mergeCell ref="BV2:CB2"/>
    <mergeCell ref="CF2:CL2"/>
    <mergeCell ref="A5:A7"/>
    <mergeCell ref="B5:B7"/>
    <mergeCell ref="C5:D6"/>
    <mergeCell ref="E5:L5"/>
    <mergeCell ref="M5:V5"/>
    <mergeCell ref="A2:L2"/>
    <mergeCell ref="M2:S2"/>
    <mergeCell ref="W2:AC2"/>
    <mergeCell ref="AG2:AM2"/>
    <mergeCell ref="AQ2:AX2"/>
    <mergeCell ref="CF5:CO5"/>
    <mergeCell ref="CP5:CY5"/>
    <mergeCell ref="CZ5:DE5"/>
    <mergeCell ref="F6:L6"/>
    <mergeCell ref="M6:V6"/>
    <mergeCell ref="W6:AF6"/>
    <mergeCell ref="BB6:BJ6"/>
    <mergeCell ref="BO6:BU6"/>
    <mergeCell ref="BV6:CE6"/>
    <mergeCell ref="CF6:CO6"/>
    <mergeCell ref="CP6:CY6"/>
    <mergeCell ref="W5:AF5"/>
    <mergeCell ref="AG5:AP5"/>
    <mergeCell ref="AQ5:BA5"/>
    <mergeCell ref="BB5:BK5"/>
    <mergeCell ref="BL5:BU5"/>
    <mergeCell ref="BV5:CE5"/>
    <mergeCell ref="DF49:DH49"/>
    <mergeCell ref="CZ6:DE6"/>
    <mergeCell ref="DF40:DH40"/>
    <mergeCell ref="DF42:DH42"/>
    <mergeCell ref="DF44:DH44"/>
    <mergeCell ref="DF47:DH47"/>
    <mergeCell ref="DF48:DH48"/>
  </mergeCells>
  <printOptions horizontalCentered="1"/>
  <pageMargins left="1.3779527559055118" right="0.19685039370078741" top="0.39370078740157483" bottom="0.11811023622047245" header="0.43307086614173229" footer="0.15748031496062992"/>
  <pageSetup paperSize="5" scale="85" orientation="landscape" r:id="rId1"/>
  <headerFooter alignWithMargins="0">
    <oddHeader>&amp;R&amp;"Arial,Italic"&amp;8&amp;A /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REKAP LRA OPD </vt:lpstr>
      <vt:lpstr>'REKAP LRA OPD '!Print_Area</vt:lpstr>
      <vt:lpstr>'REKAP LRA OPD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ismail - [2010]</cp:lastModifiedBy>
  <dcterms:created xsi:type="dcterms:W3CDTF">2018-06-04T00:55:15Z</dcterms:created>
  <dcterms:modified xsi:type="dcterms:W3CDTF">2019-09-23T08:55:44Z</dcterms:modified>
</cp:coreProperties>
</file>